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ns/"/>
    </mc:Choice>
  </mc:AlternateContent>
  <xr:revisionPtr revIDLastSave="2" documentId="8_{8A65592B-0299-45C2-8A90-B9239DFAE790}" xr6:coauthVersionLast="36" xr6:coauthVersionMax="36" xr10:uidLastSave="{533F418C-0CA0-492F-B844-405A878AE0AB}"/>
  <bookViews>
    <workbookView xWindow="0" yWindow="0" windowWidth="10500" windowHeight="5310" tabRatio="385" xr2:uid="{00000000-000D-0000-FFFF-FFFF00000000}"/>
  </bookViews>
  <sheets>
    <sheet name="Break Even (Goal Seek)" sheetId="1" r:id="rId1"/>
    <sheet name="Break Even (Solver)" sheetId="2" r:id="rId2"/>
    <sheet name="Transportation Problem" sheetId="6" r:id="rId3"/>
  </sheets>
  <definedNames>
    <definedName name="solver_adj" localSheetId="1" hidden="1">'Break Even (Solver)'!$B$4,'Break Even (Solver)'!$C$4</definedName>
    <definedName name="solver_adj" localSheetId="2" hidden="1">'Transportation Problem'!$B$7:$F$9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2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'Break Even (Solver)'!$B$12</definedName>
    <definedName name="solver_lhs1" localSheetId="2" hidden="1">'Transportation Problem'!$G$7:$G$9</definedName>
    <definedName name="solver_lhs2" localSheetId="1" hidden="1">'Break Even (Solver)'!$C$12</definedName>
    <definedName name="solver_lhs2" localSheetId="2" hidden="1">'Transportation Problem'!$B$10:$F$10</definedName>
    <definedName name="solver_lhs3" localSheetId="2" hidden="1">'Transportation Problem'!$B$7:$F$9</definedName>
    <definedName name="solver_lin" localSheetId="1" hidden="1">2</definedName>
    <definedName name="solver_lin" localSheetId="2" hidden="1">1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2</definedName>
    <definedName name="solver_num" localSheetId="2" hidden="1">3</definedName>
    <definedName name="solver_nwt" localSheetId="1" hidden="1">1</definedName>
    <definedName name="solver_nwt" localSheetId="2" hidden="1">1</definedName>
    <definedName name="solver_opt" localSheetId="1" hidden="1">'Break Even (Solver)'!$B$14</definedName>
    <definedName name="solver_opt" localSheetId="2" hidden="1">'Transportation Problem'!$B$20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el1" localSheetId="1" hidden="1">2</definedName>
    <definedName name="solver_rel1" localSheetId="2" hidden="1">1</definedName>
    <definedName name="solver_rel2" localSheetId="1" hidden="1">2</definedName>
    <definedName name="solver_rel2" localSheetId="2" hidden="1">2</definedName>
    <definedName name="solver_rel3" localSheetId="2" hidden="1">3</definedName>
    <definedName name="solver_rhs1" localSheetId="1" hidden="1">0</definedName>
    <definedName name="solver_rhs1" localSheetId="2" hidden="1">'Transportation Problem'!$H$7:$H$9</definedName>
    <definedName name="solver_rhs2" localSheetId="1" hidden="1">0</definedName>
    <definedName name="solver_rhs2" localSheetId="2" hidden="1">'Transportation Problem'!$B$11:$F$11</definedName>
    <definedName name="solver_rhs3" localSheetId="2" hidden="1">0</definedName>
    <definedName name="solver_rlx" localSheetId="1" hidden="1">1</definedName>
    <definedName name="solver_rlx" localSheetId="2" hidden="1">1</definedName>
    <definedName name="solver_rsd" localSheetId="1" hidden="1">0</definedName>
    <definedName name="solver_rsd" localSheetId="2" hidden="1">0</definedName>
    <definedName name="solver_scl" localSheetId="1" hidden="1">2</definedName>
    <definedName name="solver_scl" localSheetId="2" hidden="1">2</definedName>
    <definedName name="solver_sho" localSheetId="1" hidden="1">1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100</definedName>
    <definedName name="solver_tim" localSheetId="2" hidden="1">100</definedName>
    <definedName name="solver_tmp" localSheetId="1" hidden="1">0</definedName>
    <definedName name="solver_tol" localSheetId="1" hidden="1">0.05</definedName>
    <definedName name="solver_tol" localSheetId="2" hidden="1">0.05</definedName>
    <definedName name="solver_typ" localSheetId="1" hidden="1">3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C5" i="1"/>
  <c r="B8" i="1"/>
  <c r="B10" i="1" s="1"/>
  <c r="C8" i="1"/>
  <c r="C10" i="1" s="1"/>
  <c r="B5" i="2"/>
  <c r="C5" i="2"/>
  <c r="F5" i="2"/>
  <c r="B8" i="2"/>
  <c r="B10" i="2" s="1"/>
  <c r="C8" i="2"/>
  <c r="C10" i="2" s="1"/>
  <c r="F8" i="2"/>
  <c r="G7" i="6"/>
  <c r="G8" i="6"/>
  <c r="G9" i="6"/>
  <c r="B10" i="6"/>
  <c r="C10" i="6"/>
  <c r="D10" i="6"/>
  <c r="E10" i="6"/>
  <c r="F10" i="6"/>
  <c r="B18" i="6"/>
  <c r="C18" i="6"/>
  <c r="D18" i="6"/>
  <c r="E18" i="6"/>
  <c r="F18" i="6"/>
  <c r="C12" i="1" l="1"/>
  <c r="B12" i="1"/>
  <c r="B20" i="6"/>
  <c r="B12" i="2"/>
  <c r="F6" i="2" s="1"/>
  <c r="C12" i="2"/>
  <c r="F7" i="2" s="1"/>
  <c r="B14" i="1" l="1"/>
  <c r="B14" i="2"/>
  <c r="F4" i="2" s="1"/>
</calcChain>
</file>

<file path=xl/sharedStrings.xml><?xml version="1.0" encoding="utf-8"?>
<sst xmlns="http://schemas.openxmlformats.org/spreadsheetml/2006/main" count="54" uniqueCount="31">
  <si>
    <t>Finley Sprocket</t>
  </si>
  <si>
    <t>Langstrom Wrench</t>
  </si>
  <si>
    <t>Price</t>
  </si>
  <si>
    <t>Units</t>
  </si>
  <si>
    <t>Revenue</t>
  </si>
  <si>
    <t>Unit Cost</t>
  </si>
  <si>
    <t>Variable Costs</t>
  </si>
  <si>
    <t>Fixed Costs</t>
  </si>
  <si>
    <t>Total Costs</t>
  </si>
  <si>
    <t>Product Profit</t>
  </si>
  <si>
    <t>Total Profit</t>
  </si>
  <si>
    <t>Warehouses</t>
  </si>
  <si>
    <t>Plants:</t>
  </si>
  <si>
    <t>San Fran</t>
  </si>
  <si>
    <t>Denver</t>
  </si>
  <si>
    <t>Chicago</t>
  </si>
  <si>
    <t>Dallas</t>
  </si>
  <si>
    <t>N.Y.</t>
  </si>
  <si>
    <t>TOTALS</t>
  </si>
  <si>
    <t>Supply</t>
  </si>
  <si>
    <t>S. Carolina</t>
  </si>
  <si>
    <t>Tennessee</t>
  </si>
  <si>
    <t>Arizona</t>
  </si>
  <si>
    <t>Warehouse Demands</t>
  </si>
  <si>
    <t>Shipping Total:</t>
  </si>
  <si>
    <t>Break-Even Model</t>
  </si>
  <si>
    <t>Target Cell:</t>
  </si>
  <si>
    <t>Changing Cells:</t>
  </si>
  <si>
    <t>Constraint #1:</t>
  </si>
  <si>
    <t>Constrant #2:</t>
  </si>
  <si>
    <t>Solver Options: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</si>
</sst>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4" x14ac:knownFonts="1"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9" xfId="0" applyFont="1" applyBorder="1"/>
    <xf numFmtId="0" fontId="1" fillId="0" borderId="3" xfId="0" applyFont="1" applyBorder="1" applyAlignment="1">
      <alignment horizontal="center" wrapText="1"/>
    </xf>
    <xf numFmtId="0" fontId="2" fillId="0" borderId="0" xfId="0" applyFont="1"/>
    <xf numFmtId="0" fontId="1" fillId="0" borderId="11" xfId="0" applyFont="1" applyBorder="1"/>
    <xf numFmtId="8" fontId="2" fillId="0" borderId="1" xfId="0" applyNumberFormat="1" applyFont="1" applyBorder="1"/>
    <xf numFmtId="0" fontId="1" fillId="0" borderId="14" xfId="0" applyFont="1" applyBorder="1"/>
    <xf numFmtId="1" fontId="2" fillId="0" borderId="2" xfId="0" applyNumberFormat="1" applyFont="1" applyBorder="1"/>
    <xf numFmtId="6" fontId="2" fillId="0" borderId="2" xfId="0" applyNumberFormat="1" applyFont="1" applyBorder="1"/>
    <xf numFmtId="0" fontId="2" fillId="0" borderId="1" xfId="0" applyFont="1" applyBorder="1"/>
    <xf numFmtId="6" fontId="2" fillId="0" borderId="1" xfId="0" applyNumberFormat="1" applyFont="1" applyBorder="1"/>
    <xf numFmtId="0" fontId="1" fillId="0" borderId="15" xfId="0" applyFont="1" applyBorder="1"/>
    <xf numFmtId="164" fontId="2" fillId="0" borderId="12" xfId="0" applyNumberFormat="1" applyFont="1" applyBorder="1"/>
    <xf numFmtId="0" fontId="1" fillId="0" borderId="0" xfId="0" applyFont="1"/>
    <xf numFmtId="164" fontId="2" fillId="0" borderId="0" xfId="0" applyNumberFormat="1" applyFont="1"/>
    <xf numFmtId="164" fontId="2" fillId="0" borderId="13" xfId="0" applyNumberFormat="1" applyFont="1" applyBorder="1"/>
    <xf numFmtId="0" fontId="1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9" xfId="0" applyFont="1" applyBorder="1" applyAlignment="1">
      <alignment horizontal="right" wrapText="1"/>
    </xf>
    <xf numFmtId="0" fontId="1" fillId="0" borderId="16" xfId="0" applyFont="1" applyBorder="1"/>
    <xf numFmtId="0" fontId="2" fillId="0" borderId="16" xfId="0" applyFont="1" applyBorder="1"/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19</xdr:row>
      <xdr:rowOff>19050</xdr:rowOff>
    </xdr:from>
    <xdr:to>
      <xdr:col>7</xdr:col>
      <xdr:colOff>171450</xdr:colOff>
      <xdr:row>20</xdr:row>
      <xdr:rowOff>57150</xdr:rowOff>
    </xdr:to>
    <xdr:sp macro="" textlink="">
      <xdr:nvSpPr>
        <xdr:cNvPr id="1027" name="Text 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>
          <a:spLocks noChangeArrowheads="1"/>
        </xdr:cNvSpPr>
      </xdr:nvSpPr>
      <xdr:spPr bwMode="auto">
        <a:xfrm>
          <a:off x="3114675" y="3419475"/>
          <a:ext cx="1781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Shipping costs from plant X to warehouse Y (at intersection).</a:t>
          </a:r>
        </a:p>
      </xdr:txBody>
    </xdr:sp>
    <xdr:clientData/>
  </xdr:twoCellAnchor>
  <xdr:twoCellAnchor>
    <xdr:from>
      <xdr:col>4</xdr:col>
      <xdr:colOff>428625</xdr:colOff>
      <xdr:row>1</xdr:row>
      <xdr:rowOff>9525</xdr:rowOff>
    </xdr:from>
    <xdr:to>
      <xdr:col>7</xdr:col>
      <xdr:colOff>247650</xdr:colOff>
      <xdr:row>3</xdr:row>
      <xdr:rowOff>66675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SpPr txBox="1">
          <a:spLocks noChangeArrowheads="1"/>
        </xdr:cNvSpPr>
      </xdr:nvSpPr>
      <xdr:spPr bwMode="auto">
        <a:xfrm>
          <a:off x="3162300" y="171450"/>
          <a:ext cx="18097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Number to ship from plant X to warehouse Y (at intersection).</a:t>
          </a:r>
        </a:p>
      </xdr:txBody>
    </xdr:sp>
    <xdr:clientData/>
  </xdr:twoCellAnchor>
  <xdr:twoCellAnchor>
    <xdr:from>
      <xdr:col>5</xdr:col>
      <xdr:colOff>514350</xdr:colOff>
      <xdr:row>6</xdr:row>
      <xdr:rowOff>28575</xdr:rowOff>
    </xdr:from>
    <xdr:to>
      <xdr:col>5</xdr:col>
      <xdr:colOff>514350</xdr:colOff>
      <xdr:row>8</xdr:row>
      <xdr:rowOff>142875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SpPr>
          <a:spLocks noChangeShapeType="1"/>
        </xdr:cNvSpPr>
      </xdr:nvSpPr>
      <xdr:spPr bwMode="auto">
        <a:xfrm>
          <a:off x="3876675" y="100012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6</xdr:row>
      <xdr:rowOff>28575</xdr:rowOff>
    </xdr:from>
    <xdr:to>
      <xdr:col>5</xdr:col>
      <xdr:colOff>514350</xdr:colOff>
      <xdr:row>6</xdr:row>
      <xdr:rowOff>28575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SpPr>
          <a:spLocks noChangeShapeType="1"/>
        </xdr:cNvSpPr>
      </xdr:nvSpPr>
      <xdr:spPr bwMode="auto">
        <a:xfrm flipH="1" flipV="1">
          <a:off x="3790950" y="10001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8</xdr:row>
      <xdr:rowOff>142875</xdr:rowOff>
    </xdr:from>
    <xdr:to>
      <xdr:col>5</xdr:col>
      <xdr:colOff>514350</xdr:colOff>
      <xdr:row>8</xdr:row>
      <xdr:rowOff>142875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SpPr>
          <a:spLocks noChangeShapeType="1"/>
        </xdr:cNvSpPr>
      </xdr:nvSpPr>
      <xdr:spPr bwMode="auto">
        <a:xfrm flipH="1" flipV="1">
          <a:off x="3781425" y="17430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3</xdr:row>
      <xdr:rowOff>76200</xdr:rowOff>
    </xdr:from>
    <xdr:to>
      <xdr:col>6</xdr:col>
      <xdr:colOff>104775</xdr:colOff>
      <xdr:row>7</xdr:row>
      <xdr:rowOff>66675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SpPr>
          <a:spLocks noChangeShapeType="1"/>
        </xdr:cNvSpPr>
      </xdr:nvSpPr>
      <xdr:spPr bwMode="auto">
        <a:xfrm flipH="1">
          <a:off x="3886200" y="561975"/>
          <a:ext cx="20955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514350</xdr:colOff>
      <xdr:row>14</xdr:row>
      <xdr:rowOff>28575</xdr:rowOff>
    </xdr:from>
    <xdr:to>
      <xdr:col>5</xdr:col>
      <xdr:colOff>514350</xdr:colOff>
      <xdr:row>16</xdr:row>
      <xdr:rowOff>142875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SpPr>
          <a:spLocks noChangeShapeType="1"/>
        </xdr:cNvSpPr>
      </xdr:nvSpPr>
      <xdr:spPr bwMode="auto">
        <a:xfrm>
          <a:off x="3876675" y="261937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14</xdr:row>
      <xdr:rowOff>28575</xdr:rowOff>
    </xdr:from>
    <xdr:to>
      <xdr:col>5</xdr:col>
      <xdr:colOff>514350</xdr:colOff>
      <xdr:row>14</xdr:row>
      <xdr:rowOff>28575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SpPr>
          <a:spLocks noChangeShapeType="1"/>
        </xdr:cNvSpPr>
      </xdr:nvSpPr>
      <xdr:spPr bwMode="auto">
        <a:xfrm flipH="1" flipV="1">
          <a:off x="3790950" y="261937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16</xdr:row>
      <xdr:rowOff>142875</xdr:rowOff>
    </xdr:from>
    <xdr:to>
      <xdr:col>5</xdr:col>
      <xdr:colOff>514350</xdr:colOff>
      <xdr:row>16</xdr:row>
      <xdr:rowOff>142875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SpPr>
          <a:spLocks noChangeShapeType="1"/>
        </xdr:cNvSpPr>
      </xdr:nvSpPr>
      <xdr:spPr bwMode="auto">
        <a:xfrm flipH="1" flipV="1">
          <a:off x="3781425" y="359092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15</xdr:row>
      <xdr:rowOff>66675</xdr:rowOff>
    </xdr:from>
    <xdr:to>
      <xdr:col>6</xdr:col>
      <xdr:colOff>171450</xdr:colOff>
      <xdr:row>19</xdr:row>
      <xdr:rowOff>9525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SpPr>
          <a:spLocks noChangeShapeType="1"/>
        </xdr:cNvSpPr>
      </xdr:nvSpPr>
      <xdr:spPr bwMode="auto">
        <a:xfrm flipH="1" flipV="1">
          <a:off x="3886200" y="2819400"/>
          <a:ext cx="27622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14"/>
  <sheetViews>
    <sheetView showGridLines="0" tabSelected="1" workbookViewId="0">
      <selection activeCell="B12" sqref="B12"/>
    </sheetView>
  </sheetViews>
  <sheetFormatPr defaultRowHeight="15.75" x14ac:dyDescent="0.25"/>
  <cols>
    <col min="1" max="1" width="14.5703125" style="13" customWidth="1"/>
    <col min="2" max="2" width="10.7109375" style="3" customWidth="1"/>
    <col min="3" max="3" width="11.85546875" style="3" customWidth="1"/>
    <col min="4" max="16384" width="9.140625" style="3"/>
  </cols>
  <sheetData>
    <row r="2" spans="1:3" ht="31.5" x14ac:dyDescent="0.25">
      <c r="A2" s="1"/>
      <c r="B2" s="2" t="s">
        <v>0</v>
      </c>
      <c r="C2" s="2" t="s">
        <v>1</v>
      </c>
    </row>
    <row r="3" spans="1:3" x14ac:dyDescent="0.25">
      <c r="A3" s="4" t="s">
        <v>2</v>
      </c>
      <c r="B3" s="5">
        <v>24.95</v>
      </c>
      <c r="C3" s="5">
        <v>19.95</v>
      </c>
    </row>
    <row r="4" spans="1:3" x14ac:dyDescent="0.25">
      <c r="A4" s="6" t="s">
        <v>3</v>
      </c>
      <c r="B4" s="7">
        <v>1</v>
      </c>
      <c r="C4" s="7">
        <v>1</v>
      </c>
    </row>
    <row r="5" spans="1:3" x14ac:dyDescent="0.25">
      <c r="A5" s="6" t="s">
        <v>4</v>
      </c>
      <c r="B5" s="8">
        <f>B3*B4</f>
        <v>24.95</v>
      </c>
      <c r="C5" s="8">
        <f>C3*C4</f>
        <v>19.95</v>
      </c>
    </row>
    <row r="6" spans="1:3" x14ac:dyDescent="0.25">
      <c r="A6" s="4"/>
      <c r="B6" s="9"/>
      <c r="C6" s="9"/>
    </row>
    <row r="7" spans="1:3" x14ac:dyDescent="0.25">
      <c r="A7" s="4" t="s">
        <v>5</v>
      </c>
      <c r="B7" s="5">
        <v>12.5</v>
      </c>
      <c r="C7" s="5">
        <v>9.5</v>
      </c>
    </row>
    <row r="8" spans="1:3" x14ac:dyDescent="0.25">
      <c r="A8" s="4" t="s">
        <v>6</v>
      </c>
      <c r="B8" s="10">
        <f>B7*B4</f>
        <v>12.5</v>
      </c>
      <c r="C8" s="10">
        <f>C7*C4</f>
        <v>9.5</v>
      </c>
    </row>
    <row r="9" spans="1:3" x14ac:dyDescent="0.25">
      <c r="A9" s="6" t="s">
        <v>7</v>
      </c>
      <c r="B9" s="8">
        <v>100000</v>
      </c>
      <c r="C9" s="8">
        <v>75000</v>
      </c>
    </row>
    <row r="10" spans="1:3" x14ac:dyDescent="0.25">
      <c r="A10" s="6" t="s">
        <v>8</v>
      </c>
      <c r="B10" s="8">
        <f>B8+B9</f>
        <v>100012.5</v>
      </c>
      <c r="C10" s="8">
        <f>C8+C9</f>
        <v>75009.5</v>
      </c>
    </row>
    <row r="11" spans="1:3" x14ac:dyDescent="0.25">
      <c r="A11" s="4"/>
      <c r="B11" s="9"/>
      <c r="C11" s="9"/>
    </row>
    <row r="12" spans="1:3" ht="16.5" thickBot="1" x14ac:dyDescent="0.3">
      <c r="A12" s="11" t="s">
        <v>9</v>
      </c>
      <c r="B12" s="12">
        <f>B5-B10</f>
        <v>-99987.55</v>
      </c>
      <c r="C12" s="12">
        <f>C5-C10</f>
        <v>-74989.55</v>
      </c>
    </row>
    <row r="13" spans="1:3" x14ac:dyDescent="0.25">
      <c r="B13" s="14"/>
      <c r="C13" s="14"/>
    </row>
    <row r="14" spans="1:3" ht="16.5" thickBot="1" x14ac:dyDescent="0.3">
      <c r="A14" s="11" t="s">
        <v>10</v>
      </c>
      <c r="B14" s="15">
        <f>B12+C12</f>
        <v>-174977.1</v>
      </c>
      <c r="C14" s="14"/>
    </row>
  </sheetData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F14"/>
  <sheetViews>
    <sheetView showGridLines="0" workbookViewId="0">
      <selection activeCell="B14" sqref="B14"/>
    </sheetView>
  </sheetViews>
  <sheetFormatPr defaultRowHeight="15.75" x14ac:dyDescent="0.25"/>
  <cols>
    <col min="1" max="1" width="14" style="13" customWidth="1"/>
    <col min="2" max="2" width="10.28515625" style="3" bestFit="1" customWidth="1"/>
    <col min="3" max="3" width="12.42578125" style="3" customWidth="1"/>
    <col min="4" max="4" width="4.5703125" style="3" customWidth="1"/>
    <col min="5" max="5" width="14.28515625" style="3" customWidth="1"/>
    <col min="6" max="6" width="30" style="3" bestFit="1" customWidth="1"/>
    <col min="7" max="16384" width="9.140625" style="3"/>
  </cols>
  <sheetData>
    <row r="2" spans="1:6" ht="31.5" x14ac:dyDescent="0.25">
      <c r="A2" s="1"/>
      <c r="B2" s="2" t="s">
        <v>0</v>
      </c>
      <c r="C2" s="2" t="s">
        <v>1</v>
      </c>
    </row>
    <row r="3" spans="1:6" x14ac:dyDescent="0.25">
      <c r="A3" s="4" t="s">
        <v>2</v>
      </c>
      <c r="B3" s="5">
        <v>24.95</v>
      </c>
      <c r="C3" s="5">
        <v>19.95</v>
      </c>
      <c r="E3" s="36" t="s">
        <v>25</v>
      </c>
      <c r="F3" s="37"/>
    </row>
    <row r="4" spans="1:6" x14ac:dyDescent="0.25">
      <c r="A4" s="6" t="s">
        <v>3</v>
      </c>
      <c r="B4" s="7">
        <v>1</v>
      </c>
      <c r="C4" s="7">
        <v>1</v>
      </c>
      <c r="E4" s="3" t="s">
        <v>26</v>
      </c>
      <c r="F4" s="3" t="b">
        <f>$B$14=0</f>
        <v>0</v>
      </c>
    </row>
    <row r="5" spans="1:6" x14ac:dyDescent="0.25">
      <c r="A5" s="6" t="s">
        <v>4</v>
      </c>
      <c r="B5" s="8">
        <f>B3 * B4</f>
        <v>24.95</v>
      </c>
      <c r="C5" s="8">
        <f>C3 * C4</f>
        <v>19.95</v>
      </c>
      <c r="E5" s="3" t="s">
        <v>27</v>
      </c>
      <c r="F5" s="3">
        <f>COUNT($B$4,$C$4)</f>
        <v>2</v>
      </c>
    </row>
    <row r="6" spans="1:6" x14ac:dyDescent="0.25">
      <c r="A6" s="4"/>
      <c r="B6" s="9"/>
      <c r="C6" s="9"/>
      <c r="E6" s="3" t="s">
        <v>28</v>
      </c>
      <c r="F6" s="3" t="b">
        <f>$B$12=0</f>
        <v>0</v>
      </c>
    </row>
    <row r="7" spans="1:6" x14ac:dyDescent="0.25">
      <c r="A7" s="4" t="s">
        <v>5</v>
      </c>
      <c r="B7" s="5">
        <v>12.5</v>
      </c>
      <c r="C7" s="5">
        <v>9.5</v>
      </c>
      <c r="E7" s="3" t="s">
        <v>29</v>
      </c>
      <c r="F7" s="3" t="b">
        <f>$C$12=0</f>
        <v>0</v>
      </c>
    </row>
    <row r="8" spans="1:6" x14ac:dyDescent="0.25">
      <c r="A8" s="4" t="s">
        <v>6</v>
      </c>
      <c r="B8" s="10">
        <f>B7 * B4 - C4</f>
        <v>11.5</v>
      </c>
      <c r="C8" s="10">
        <f>C7 * C4 - B4</f>
        <v>8.5</v>
      </c>
      <c r="E8" s="3" t="s">
        <v>30</v>
      </c>
      <c r="F8" s="3">
        <f>{100,100,0.000001,0.05,FALSE,TRUE,FALSE,1,1,1,0.0001,FALSE}</f>
        <v>100</v>
      </c>
    </row>
    <row r="9" spans="1:6" x14ac:dyDescent="0.25">
      <c r="A9" s="6" t="s">
        <v>7</v>
      </c>
      <c r="B9" s="8">
        <v>100000</v>
      </c>
      <c r="C9" s="8">
        <v>75000</v>
      </c>
    </row>
    <row r="10" spans="1:6" x14ac:dyDescent="0.25">
      <c r="A10" s="6" t="s">
        <v>8</v>
      </c>
      <c r="B10" s="8">
        <f>B8+B9</f>
        <v>100011.5</v>
      </c>
      <c r="C10" s="8">
        <f>C8+C9</f>
        <v>75008.5</v>
      </c>
    </row>
    <row r="11" spans="1:6" x14ac:dyDescent="0.25">
      <c r="A11" s="4"/>
      <c r="B11" s="9"/>
      <c r="C11" s="9"/>
    </row>
    <row r="12" spans="1:6" ht="16.5" thickBot="1" x14ac:dyDescent="0.3">
      <c r="A12" s="11" t="s">
        <v>9</v>
      </c>
      <c r="B12" s="12">
        <f>B5-B10</f>
        <v>-99986.55</v>
      </c>
      <c r="C12" s="12">
        <f>C5-C10</f>
        <v>-74988.55</v>
      </c>
    </row>
    <row r="13" spans="1:6" x14ac:dyDescent="0.25">
      <c r="B13" s="14"/>
      <c r="C13" s="14"/>
    </row>
    <row r="14" spans="1:6" ht="16.5" thickBot="1" x14ac:dyDescent="0.3">
      <c r="A14" s="11" t="s">
        <v>10</v>
      </c>
      <c r="B14" s="15">
        <f>B12+C12</f>
        <v>-174975.1</v>
      </c>
      <c r="C14" s="14"/>
    </row>
  </sheetData>
  <scenarios current="0">
    <scenario name="Break-Even" locked="1" count="2" user="Paul McFedries" comment="Solver Model">
      <inputCells r="B4" val="7513.41739996582"/>
      <inputCells r="C4" val="6458.05335697557"/>
    </scenario>
  </scenarios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5:H20"/>
  <sheetViews>
    <sheetView showGridLines="0" workbookViewId="0">
      <selection activeCell="B20" sqref="B20"/>
    </sheetView>
  </sheetViews>
  <sheetFormatPr defaultRowHeight="15.75" x14ac:dyDescent="0.25"/>
  <cols>
    <col min="1" max="1" width="12.7109375" style="13" customWidth="1"/>
    <col min="2" max="6" width="9.42578125" style="3" customWidth="1"/>
    <col min="7" max="7" width="11" style="3" customWidth="1"/>
    <col min="8" max="16384" width="9.140625" style="3"/>
  </cols>
  <sheetData>
    <row r="5" spans="1:8" x14ac:dyDescent="0.25">
      <c r="A5" s="3"/>
      <c r="B5" s="16" t="s">
        <v>11</v>
      </c>
      <c r="C5" s="17"/>
      <c r="D5" s="17"/>
      <c r="E5" s="17"/>
      <c r="F5" s="18"/>
    </row>
    <row r="6" spans="1:8" x14ac:dyDescent="0.25">
      <c r="A6" s="19" t="s">
        <v>12</v>
      </c>
      <c r="B6" s="20" t="s">
        <v>13</v>
      </c>
      <c r="C6" s="20" t="s">
        <v>14</v>
      </c>
      <c r="D6" s="20" t="s">
        <v>15</v>
      </c>
      <c r="E6" s="20" t="s">
        <v>16</v>
      </c>
      <c r="F6" s="20" t="s">
        <v>17</v>
      </c>
      <c r="G6" s="20" t="s">
        <v>18</v>
      </c>
      <c r="H6" s="21" t="s">
        <v>19</v>
      </c>
    </row>
    <row r="7" spans="1:8" x14ac:dyDescent="0.25">
      <c r="A7" s="22" t="s">
        <v>20</v>
      </c>
      <c r="B7" s="23">
        <v>0</v>
      </c>
      <c r="C7" s="23">
        <v>0</v>
      </c>
      <c r="D7" s="23">
        <v>0</v>
      </c>
      <c r="E7" s="23">
        <v>80</v>
      </c>
      <c r="F7" s="23">
        <v>220</v>
      </c>
      <c r="G7" s="24">
        <f>SUM(B7:F7)</f>
        <v>300</v>
      </c>
      <c r="H7" s="25">
        <v>310</v>
      </c>
    </row>
    <row r="8" spans="1:8" x14ac:dyDescent="0.25">
      <c r="A8" s="22" t="s">
        <v>21</v>
      </c>
      <c r="B8" s="23">
        <v>0</v>
      </c>
      <c r="C8" s="23">
        <v>0</v>
      </c>
      <c r="D8" s="23">
        <v>180</v>
      </c>
      <c r="E8" s="23">
        <v>80</v>
      </c>
      <c r="F8" s="23">
        <v>0</v>
      </c>
      <c r="G8" s="23">
        <f>SUM(B8:F8)</f>
        <v>260</v>
      </c>
      <c r="H8" s="26">
        <v>260</v>
      </c>
    </row>
    <row r="9" spans="1:8" x14ac:dyDescent="0.25">
      <c r="A9" s="22" t="s">
        <v>22</v>
      </c>
      <c r="B9" s="27">
        <v>180</v>
      </c>
      <c r="C9" s="27">
        <v>80</v>
      </c>
      <c r="D9" s="27">
        <v>20</v>
      </c>
      <c r="E9" s="27">
        <v>0</v>
      </c>
      <c r="F9" s="27">
        <v>0</v>
      </c>
      <c r="G9" s="27">
        <f>SUM(B9:F9)</f>
        <v>280</v>
      </c>
      <c r="H9" s="28">
        <v>280</v>
      </c>
    </row>
    <row r="10" spans="1:8" x14ac:dyDescent="0.25">
      <c r="A10" s="22" t="s">
        <v>18</v>
      </c>
      <c r="B10" s="29">
        <f>SUM(B7:B9)</f>
        <v>180</v>
      </c>
      <c r="C10" s="29">
        <f>SUM(C7:C9)</f>
        <v>80</v>
      </c>
      <c r="D10" s="29">
        <f>SUM(D7:D9)</f>
        <v>200</v>
      </c>
      <c r="E10" s="29">
        <f>SUM(E7:E9)</f>
        <v>160</v>
      </c>
      <c r="F10" s="29">
        <f>SUM(F7:F9)</f>
        <v>220</v>
      </c>
    </row>
    <row r="11" spans="1:8" ht="34.5" customHeight="1" x14ac:dyDescent="0.25">
      <c r="A11" s="30" t="s">
        <v>23</v>
      </c>
      <c r="B11" s="31">
        <v>180</v>
      </c>
      <c r="C11" s="31">
        <v>80</v>
      </c>
      <c r="D11" s="31">
        <v>200</v>
      </c>
      <c r="E11" s="31">
        <v>160</v>
      </c>
      <c r="F11" s="31">
        <v>220</v>
      </c>
    </row>
    <row r="12" spans="1:8" s="34" customFormat="1" ht="16.5" customHeight="1" x14ac:dyDescent="0.25">
      <c r="A12" s="32"/>
      <c r="B12" s="33"/>
      <c r="C12" s="33"/>
      <c r="D12" s="33"/>
      <c r="E12" s="33"/>
      <c r="F12" s="33"/>
    </row>
    <row r="13" spans="1:8" x14ac:dyDescent="0.25">
      <c r="A13" s="3"/>
      <c r="B13" s="16" t="s">
        <v>11</v>
      </c>
      <c r="C13" s="17"/>
      <c r="D13" s="17"/>
      <c r="E13" s="17"/>
      <c r="F13" s="18"/>
    </row>
    <row r="14" spans="1:8" x14ac:dyDescent="0.25">
      <c r="A14" s="19" t="s">
        <v>12</v>
      </c>
      <c r="B14" s="20" t="s">
        <v>13</v>
      </c>
      <c r="C14" s="20" t="s">
        <v>14</v>
      </c>
      <c r="D14" s="20" t="s">
        <v>15</v>
      </c>
      <c r="E14" s="20" t="s">
        <v>16</v>
      </c>
      <c r="F14" s="20" t="s">
        <v>17</v>
      </c>
    </row>
    <row r="15" spans="1:8" x14ac:dyDescent="0.25">
      <c r="A15" s="22" t="s">
        <v>20</v>
      </c>
      <c r="B15" s="23">
        <v>10</v>
      </c>
      <c r="C15" s="23">
        <v>8</v>
      </c>
      <c r="D15" s="23">
        <v>6</v>
      </c>
      <c r="E15" s="23">
        <v>5</v>
      </c>
      <c r="F15" s="23">
        <v>4</v>
      </c>
    </row>
    <row r="16" spans="1:8" x14ac:dyDescent="0.25">
      <c r="A16" s="22" t="s">
        <v>21</v>
      </c>
      <c r="B16" s="23">
        <v>6</v>
      </c>
      <c r="C16" s="23">
        <v>5</v>
      </c>
      <c r="D16" s="23">
        <v>4</v>
      </c>
      <c r="E16" s="23">
        <v>3</v>
      </c>
      <c r="F16" s="23">
        <v>6</v>
      </c>
    </row>
    <row r="17" spans="1:6" x14ac:dyDescent="0.25">
      <c r="A17" s="22" t="s">
        <v>22</v>
      </c>
      <c r="B17" s="27">
        <v>3</v>
      </c>
      <c r="C17" s="27">
        <v>4</v>
      </c>
      <c r="D17" s="27">
        <v>5</v>
      </c>
      <c r="E17" s="27">
        <v>5</v>
      </c>
      <c r="F17" s="27">
        <v>9</v>
      </c>
    </row>
    <row r="18" spans="1:6" x14ac:dyDescent="0.25">
      <c r="A18" s="22" t="s">
        <v>18</v>
      </c>
      <c r="B18" s="29">
        <f>B7*B15+B8*B16+B9*B17</f>
        <v>540</v>
      </c>
      <c r="C18" s="29">
        <f>C7*C15+C8*C16+C9*C17</f>
        <v>320</v>
      </c>
      <c r="D18" s="29">
        <f>D7*D15+D8*D16+D9*D17</f>
        <v>820</v>
      </c>
      <c r="E18" s="29">
        <f>E7*E15+E8*E16+E9*E17</f>
        <v>640</v>
      </c>
      <c r="F18" s="29">
        <f>F7*F15+F8*F16+F9*F17</f>
        <v>880</v>
      </c>
    </row>
    <row r="19" spans="1:6" x14ac:dyDescent="0.25">
      <c r="A19" s="3"/>
    </row>
    <row r="20" spans="1:6" ht="33.75" x14ac:dyDescent="0.4">
      <c r="A20" s="35" t="s">
        <v>24</v>
      </c>
      <c r="B20" s="38">
        <f>SUM(B18:F18)</f>
        <v>3200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Break Even (Goal Seek)</vt:lpstr>
      <vt:lpstr>Break Even (Solver)</vt:lpstr>
      <vt:lpstr>Transportation Problem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1995-07-13T13:56:09Z</dcterms:created>
  <dcterms:modified xsi:type="dcterms:W3CDTF">2018-08-17T20:46:15Z</dcterms:modified>
</cp:coreProperties>
</file>