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paul/OneDrive/Writing/MOS 2019 Study Guide Excel Expert/Practice files/Objective3/"/>
    </mc:Choice>
  </mc:AlternateContent>
  <xr:revisionPtr revIDLastSave="18" documentId="11_21FA51714498260028172E28855BEC4426E26110" xr6:coauthVersionLast="45" xr6:coauthVersionMax="45" xr10:uidLastSave="{4341041A-CFE4-3449-BDE5-4EA299EF0EF8}"/>
  <bookViews>
    <workbookView xWindow="-30500" yWindow="760" windowWidth="30140" windowHeight="18200" xr2:uid="{00000000-000D-0000-FFFF-FFFF00000000}"/>
  </bookViews>
  <sheets>
    <sheet name="Consolidate by Position" sheetId="1" r:id="rId1"/>
    <sheet name="Consolidate by Category" sheetId="2" r:id="rId2"/>
    <sheet name="Break Even" sheetId="3" r:id="rId3"/>
    <sheet name="Scenarios" sheetId="4" r:id="rId4"/>
    <sheet name="NPER" sheetId="5" r:id="rId5"/>
    <sheet name="PMT" sheetId="6" r:id="rId6"/>
  </sheets>
  <externalReferences>
    <externalReference r:id="rId7"/>
    <externalReference r:id="rId8"/>
  </externalReferences>
  <definedNames>
    <definedName name="Changing_Cells">Scenarios!$C$7:$C$9</definedName>
    <definedName name="Down_Payment">[1]Scenarios!$C$7</definedName>
    <definedName name="Expenses">[2]Iterate!$C$4</definedName>
    <definedName name="Finley_Sprocket">'[2]Break Even (Solver)'!$B$3:$B$12</definedName>
    <definedName name="Fixed_Cells">Scenarios!$C$2</definedName>
    <definedName name="Fixed_Costs">'[2]Break Even (Solver)'!$B$9:$C$9</definedName>
    <definedName name="Gross_Margin">[2]Iterate!$C$3</definedName>
    <definedName name="Gross_Profit">[2]Iterate!$C$5</definedName>
    <definedName name="House_Price">[1]Scenarios!$C$3</definedName>
    <definedName name="Interest_Rate">[1]Scenarios!$C$4</definedName>
    <definedName name="Langstrom_Wrench">'[2]Break Even (Solver)'!$C$3:$C$12</definedName>
    <definedName name="Net_Profit">[2]Iterate!$C$7</definedName>
    <definedName name="NPer2">'[2]Future Value (2-Inputs)'!$C$3</definedName>
    <definedName name="Paydown">[1]Scenarios!$C$9</definedName>
    <definedName name="Paydown_Payment">Scenarios!$D$12</definedName>
    <definedName name="Paydown_Total">Scenarios!$D$13</definedName>
    <definedName name="Price">'[2]Break Even (Solver)'!$B$3:$C$3</definedName>
    <definedName name="Profit">'[2]Break Even (Solver)'!$B$12:$C$12</definedName>
    <definedName name="Profit_Margin">'[2]Break Even (Goal Seek)'!$B$12:$C$12</definedName>
    <definedName name="Profit_Sharing">[2]Iterate!$C$6</definedName>
    <definedName name="Profit_Sharing_Percentage">[2]Iterate!$C$9</definedName>
    <definedName name="Rate2">'[2]Future Value (2-Inputs)'!$C$2</definedName>
    <definedName name="Regular_Payment">Scenarios!$C$12</definedName>
    <definedName name="Regular_Total">Scenarios!$C$13</definedName>
    <definedName name="Revenue">'[2]Break Even (Solver)'!$B$5:$C$5</definedName>
    <definedName name="Revised_Term">Scenarios!$D$15</definedName>
    <definedName name="Term">[1]Scenarios!$C$8</definedName>
    <definedName name="Total_Costs">'[2]Break Even (Solver)'!$B$10:$C$10</definedName>
    <definedName name="Total_Savings">Scenarios!$D$14</definedName>
    <definedName name="Unit_Cost">'[2]Break Even (Solver)'!$B$7:$C$7</definedName>
    <definedName name="Units">'[2]Break Even (Solver)'!$B$4:$C$4</definedName>
    <definedName name="Variable_Costs">'[2]Break Even (Solver)'!$B$8:$C$8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4" l="1"/>
  <c r="C13" i="4" s="1"/>
  <c r="D12" i="4" l="1"/>
  <c r="D15" i="4" s="1"/>
  <c r="D13" i="4" s="1"/>
  <c r="C15" i="4"/>
  <c r="C14" i="4"/>
  <c r="C10" i="3"/>
  <c r="C6" i="3"/>
  <c r="C12" i="3" s="1"/>
  <c r="C13" i="3" s="1"/>
  <c r="D14" i="4" l="1"/>
  <c r="N15" i="1" l="1"/>
  <c r="N14" i="1"/>
  <c r="N13" i="1"/>
  <c r="N12" i="1"/>
  <c r="N11" i="1"/>
  <c r="N10" i="1"/>
  <c r="M9" i="1"/>
  <c r="M16" i="1" s="1"/>
  <c r="M17" i="1" s="1"/>
  <c r="L9" i="1"/>
  <c r="L16" i="1" s="1"/>
  <c r="L17" i="1" s="1"/>
  <c r="K9" i="1"/>
  <c r="K16" i="1" s="1"/>
  <c r="K17" i="1" s="1"/>
  <c r="J9" i="1"/>
  <c r="J16" i="1" s="1"/>
  <c r="J17" i="1" s="1"/>
  <c r="I9" i="1"/>
  <c r="I16" i="1" s="1"/>
  <c r="I17" i="1" s="1"/>
  <c r="H9" i="1"/>
  <c r="H16" i="1" s="1"/>
  <c r="H17" i="1" s="1"/>
  <c r="G9" i="1"/>
  <c r="G16" i="1" s="1"/>
  <c r="G17" i="1" s="1"/>
  <c r="F9" i="1"/>
  <c r="F16" i="1" s="1"/>
  <c r="F17" i="1" s="1"/>
  <c r="E9" i="1"/>
  <c r="E16" i="1" s="1"/>
  <c r="E17" i="1" s="1"/>
  <c r="D9" i="1"/>
  <c r="D16" i="1" s="1"/>
  <c r="D17" i="1" s="1"/>
  <c r="C9" i="1"/>
  <c r="C16" i="1" s="1"/>
  <c r="C17" i="1" s="1"/>
  <c r="B9" i="1"/>
  <c r="N7" i="1"/>
  <c r="N6" i="1"/>
  <c r="N5" i="1"/>
  <c r="N4" i="1"/>
  <c r="N9" i="1" l="1"/>
  <c r="B16" i="1"/>
  <c r="B17" i="1" s="1"/>
  <c r="N17" i="1" s="1"/>
  <c r="N16" i="1"/>
</calcChain>
</file>

<file path=xl/sharedStrings.xml><?xml version="1.0" encoding="utf-8"?>
<sst xmlns="http://schemas.openxmlformats.org/spreadsheetml/2006/main" count="68" uniqueCount="64">
  <si>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</si>
  <si>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</si>
  <si>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</si>
  <si>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</si>
  <si>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</si>
  <si>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</si>
  <si>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</si>
  <si>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</si>
  <si>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</si>
  <si>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</si>
  <si>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</si>
  <si>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</si>
  <si>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</si>
  <si>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</si>
  <si>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</si>
  <si>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</si>
  <si>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</si>
  <si>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</si>
  <si>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</si>
  <si>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</si>
  <si>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</si>
  <si>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</si>
  <si>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</si>
  <si>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</si>
  <si>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</si>
  <si>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</si>
  <si>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</si>
  <si>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</si>
  <si>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Using Goal Seek to Determine a Break-Even Point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</si>
  <si>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</si>
  <si>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</si>
  <si>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</si>
  <si>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</si>
  <si>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</si>
  <si>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</si>
  <si>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</si>
  <si>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</si>
  <si>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</si>
  <si>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Mortgage Analysis</t>
  </si>
  <si>
    <t>Fixed Cells:</t>
  </si>
  <si>
    <t>House Price</t>
  </si>
  <si>
    <t>Interest Rate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</si>
  <si>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</si>
  <si>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</si>
  <si>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</si>
  <si>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</si>
  <si>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</si>
  <si>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</si>
  <si>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</si>
  <si>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</si>
  <si>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</si>
  <si>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</si>
  <si>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</si>
  <si>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Calculating the Required Number of Periods</t>
  </si>
  <si>
    <t>Interest Rate (Annual)</t>
  </si>
  <si>
    <t>Deposit Per Month</t>
  </si>
  <si>
    <t>Initial Deposit</t>
  </si>
  <si>
    <t>Future Value</t>
  </si>
  <si>
    <t>Deposit Type</t>
  </si>
  <si>
    <t>Number of Periods</t>
  </si>
  <si>
    <t>months</t>
  </si>
  <si>
    <t>Calculating the Required Deposit</t>
  </si>
  <si>
    <t>Term (Years)</t>
  </si>
  <si>
    <t>Monthly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</si>
</sst>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0.0"/>
    <numFmt numFmtId="166" formatCode="0.0%"/>
  </numFmts>
  <fonts count="13">
    <font>
      <sz val="10"/>
      <name val="Arial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i/>
      <sz val="18"/>
      <color theme="3"/>
      <name val="Calibri Light"/>
      <family val="1"/>
      <scheme val="major"/>
    </font>
    <font>
      <sz val="10"/>
      <name val="MS Sans Serif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4"/>
      <color theme="3"/>
      <name val="Calibri"/>
      <family val="2"/>
      <scheme val="minor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7" fillId="0" borderId="0"/>
    <xf numFmtId="164" fontId="10" fillId="0" borderId="0"/>
    <xf numFmtId="0" fontId="10" fillId="0" borderId="0"/>
  </cellStyleXfs>
  <cellXfs count="49">
    <xf numFmtId="0" fontId="0" fillId="0" borderId="0" xfId="0"/>
    <xf numFmtId="3" fontId="3" fillId="2" borderId="1" xfId="0" applyNumberFormat="1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5" fillId="2" borderId="5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6" xfId="0" applyNumberFormat="1" applyFont="1" applyFill="1" applyBorder="1" applyAlignment="1">
      <alignment horizontal="center"/>
    </xf>
    <xf numFmtId="3" fontId="0" fillId="0" borderId="0" xfId="0" applyNumberFormat="1"/>
    <xf numFmtId="164" fontId="6" fillId="0" borderId="0" xfId="1" applyNumberFormat="1" applyFont="1"/>
    <xf numFmtId="164" fontId="8" fillId="0" borderId="0" xfId="3" applyFont="1"/>
    <xf numFmtId="164" fontId="9" fillId="0" borderId="0" xfId="3" applyFont="1"/>
    <xf numFmtId="7" fontId="8" fillId="0" borderId="0" xfId="3" applyNumberFormat="1" applyFont="1"/>
    <xf numFmtId="3" fontId="8" fillId="0" borderId="0" xfId="3" applyNumberFormat="1" applyFont="1"/>
    <xf numFmtId="164" fontId="9" fillId="0" borderId="7" xfId="3" applyFont="1" applyBorder="1"/>
    <xf numFmtId="9" fontId="8" fillId="0" borderId="7" xfId="3" applyNumberFormat="1" applyFont="1" applyBorder="1"/>
    <xf numFmtId="5" fontId="8" fillId="0" borderId="0" xfId="3" applyNumberFormat="1" applyFont="1"/>
    <xf numFmtId="164" fontId="9" fillId="0" borderId="0" xfId="3" applyFont="1" applyBorder="1"/>
    <xf numFmtId="7" fontId="8" fillId="0" borderId="0" xfId="3" applyNumberFormat="1" applyFont="1" applyBorder="1"/>
    <xf numFmtId="164" fontId="9" fillId="0" borderId="7" xfId="4" applyFont="1" applyBorder="1"/>
    <xf numFmtId="5" fontId="8" fillId="0" borderId="7" xfId="3" applyNumberFormat="1" applyFont="1" applyBorder="1"/>
    <xf numFmtId="10" fontId="8" fillId="0" borderId="0" xfId="3" applyNumberFormat="1" applyFont="1"/>
    <xf numFmtId="0" fontId="8" fillId="0" borderId="0" xfId="0" applyFont="1"/>
    <xf numFmtId="0" fontId="11" fillId="0" borderId="0" xfId="2" applyFont="1"/>
    <xf numFmtId="0" fontId="8" fillId="0" borderId="0" xfId="0" applyFont="1" applyAlignment="1">
      <alignment horizontal="right"/>
    </xf>
    <xf numFmtId="6" fontId="8" fillId="0" borderId="0" xfId="0" applyNumberFormat="1" applyFont="1"/>
    <xf numFmtId="10" fontId="8" fillId="0" borderId="0" xfId="0" applyNumberFormat="1" applyFont="1"/>
    <xf numFmtId="5" fontId="8" fillId="0" borderId="0" xfId="0" applyNumberFormat="1" applyFont="1"/>
    <xf numFmtId="0" fontId="3" fillId="0" borderId="0" xfId="0" applyFont="1" applyAlignment="1">
      <alignment horizontal="center" wrapText="1"/>
    </xf>
    <xf numFmtId="7" fontId="8" fillId="0" borderId="0" xfId="0" applyNumberFormat="1" applyFont="1"/>
    <xf numFmtId="8" fontId="8" fillId="0" borderId="0" xfId="0" applyNumberFormat="1" applyFont="1"/>
    <xf numFmtId="165" fontId="8" fillId="0" borderId="0" xfId="0" applyNumberFormat="1" applyFont="1"/>
    <xf numFmtId="0" fontId="1" fillId="0" borderId="0" xfId="1"/>
    <xf numFmtId="0" fontId="10" fillId="0" borderId="0" xfId="5"/>
    <xf numFmtId="0" fontId="8" fillId="0" borderId="0" xfId="5" applyFont="1"/>
    <xf numFmtId="166" fontId="8" fillId="0" borderId="0" xfId="5" applyNumberFormat="1" applyFont="1"/>
    <xf numFmtId="0" fontId="12" fillId="0" borderId="0" xfId="5" applyFont="1"/>
    <xf numFmtId="6" fontId="8" fillId="0" borderId="0" xfId="5" applyNumberFormat="1" applyFont="1"/>
    <xf numFmtId="0" fontId="8" fillId="0" borderId="0" xfId="5" applyFont="1" applyAlignment="1">
      <alignment horizontal="right"/>
    </xf>
    <xf numFmtId="165" fontId="8" fillId="0" borderId="0" xfId="5" applyNumberFormat="1" applyFont="1"/>
    <xf numFmtId="165" fontId="9" fillId="0" borderId="0" xfId="5" applyNumberFormat="1" applyFont="1"/>
    <xf numFmtId="0" fontId="9" fillId="0" borderId="0" xfId="5" applyFont="1"/>
    <xf numFmtId="8" fontId="8" fillId="0" borderId="0" xfId="5" applyNumberFormat="1" applyFont="1"/>
    <xf numFmtId="165" fontId="12" fillId="0" borderId="0" xfId="5" applyNumberFormat="1" applyFont="1"/>
    <xf numFmtId="0" fontId="1" fillId="0" borderId="0" xfId="1" applyAlignment="1">
      <alignment horizontal="center"/>
    </xf>
  </cellXfs>
  <cellStyles count="6">
    <cellStyle name="Heading 4" xfId="2" builtinId="19"/>
    <cellStyle name="Normal" xfId="0" builtinId="0"/>
    <cellStyle name="Normal 2" xfId="5" xr:uid="{C2BF1A2E-DA4E-2749-9284-9C944902B8AC}"/>
    <cellStyle name="Normal_Analysis" xfId="4" xr:uid="{00000000-0005-0000-0000-000002000000}"/>
    <cellStyle name="Normal_MARGIN" xfId="3" xr:uid="{00000000-0005-0000-0000-000003000000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5/Model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5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Data Table 2)"/>
      <sheetName val="Future Value (2-Inputs)"/>
      <sheetName val="Goal Seek"/>
      <sheetName val="Product Margin"/>
      <sheetName val="Break Even"/>
      <sheetName val="Equations"/>
      <sheetName val="Scen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100000</v>
          </cell>
        </row>
        <row r="4">
          <cell r="C4">
            <v>0.04</v>
          </cell>
        </row>
        <row r="7">
          <cell r="C7">
            <v>20000</v>
          </cell>
        </row>
        <row r="8">
          <cell r="C8">
            <v>20</v>
          </cell>
        </row>
        <row r="9">
          <cell r="C9">
            <v>-100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7"/>
  <sheetViews>
    <sheetView showGridLines="0" tabSelected="1" workbookViewId="0">
      <selection activeCell="B3" sqref="B3"/>
    </sheetView>
  </sheetViews>
  <sheetFormatPr baseColWidth="10" defaultColWidth="9.1640625" defaultRowHeight="16"/>
  <cols>
    <col min="1" max="1" width="17.5" style="8" customWidth="1"/>
    <col min="2" max="16384" width="9.1640625" style="6"/>
  </cols>
  <sheetData>
    <row r="2" spans="1:14" s="4" customFormat="1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3" t="s">
        <v>12</v>
      </c>
    </row>
    <row r="3" spans="1:14" ht="14.25" customHeight="1">
      <c r="A3" s="5" t="s">
        <v>13</v>
      </c>
      <c r="N3" s="7"/>
    </row>
    <row r="4" spans="1:14">
      <c r="A4" s="8" t="s">
        <v>14</v>
      </c>
      <c r="N4" s="9">
        <f t="shared" ref="N4:N7" si="0">SUM(B4:M4)</f>
        <v>0</v>
      </c>
    </row>
    <row r="5" spans="1:14">
      <c r="A5" s="8" t="s">
        <v>15</v>
      </c>
      <c r="N5" s="9">
        <f t="shared" si="0"/>
        <v>0</v>
      </c>
    </row>
    <row r="6" spans="1:14">
      <c r="A6" s="8" t="s">
        <v>16</v>
      </c>
      <c r="N6" s="9">
        <f t="shared" si="0"/>
        <v>0</v>
      </c>
    </row>
    <row r="7" spans="1:14">
      <c r="A7" s="1" t="s">
        <v>17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>
        <f t="shared" si="0"/>
        <v>0</v>
      </c>
    </row>
    <row r="8" spans="1:14">
      <c r="A8" s="5" t="s">
        <v>18</v>
      </c>
      <c r="N8" s="9"/>
    </row>
    <row r="9" spans="1:14">
      <c r="A9" s="8" t="s">
        <v>19</v>
      </c>
      <c r="B9" s="6">
        <f>B7*0.08</f>
        <v>0</v>
      </c>
      <c r="C9" s="6">
        <f t="shared" ref="C9:M9" si="1">C7*0.08</f>
        <v>0</v>
      </c>
      <c r="D9" s="6">
        <f t="shared" si="1"/>
        <v>0</v>
      </c>
      <c r="E9" s="6">
        <f t="shared" si="1"/>
        <v>0</v>
      </c>
      <c r="F9" s="6">
        <f t="shared" si="1"/>
        <v>0</v>
      </c>
      <c r="G9" s="6">
        <f t="shared" si="1"/>
        <v>0</v>
      </c>
      <c r="H9" s="6">
        <f t="shared" si="1"/>
        <v>0</v>
      </c>
      <c r="I9" s="6">
        <f t="shared" si="1"/>
        <v>0</v>
      </c>
      <c r="J9" s="6">
        <f t="shared" si="1"/>
        <v>0</v>
      </c>
      <c r="K9" s="6">
        <f t="shared" si="1"/>
        <v>0</v>
      </c>
      <c r="L9" s="6">
        <f t="shared" si="1"/>
        <v>0</v>
      </c>
      <c r="M9" s="6">
        <f t="shared" si="1"/>
        <v>0</v>
      </c>
      <c r="N9" s="9">
        <f t="shared" ref="N9:N17" si="2">SUM(B9:M9)</f>
        <v>0</v>
      </c>
    </row>
    <row r="10" spans="1:14">
      <c r="A10" s="8" t="s">
        <v>20</v>
      </c>
      <c r="N10" s="9">
        <f t="shared" si="2"/>
        <v>0</v>
      </c>
    </row>
    <row r="11" spans="1:14">
      <c r="A11" s="8" t="s">
        <v>21</v>
      </c>
      <c r="N11" s="9">
        <f t="shared" si="2"/>
        <v>0</v>
      </c>
    </row>
    <row r="12" spans="1:14">
      <c r="A12" s="8" t="s">
        <v>22</v>
      </c>
      <c r="N12" s="9">
        <f t="shared" si="2"/>
        <v>0</v>
      </c>
    </row>
    <row r="13" spans="1:14">
      <c r="A13" s="8" t="s">
        <v>23</v>
      </c>
      <c r="N13" s="9">
        <f t="shared" si="2"/>
        <v>0</v>
      </c>
    </row>
    <row r="14" spans="1:14">
      <c r="A14" s="8" t="s">
        <v>24</v>
      </c>
      <c r="N14" s="9">
        <f t="shared" si="2"/>
        <v>0</v>
      </c>
    </row>
    <row r="15" spans="1:14">
      <c r="A15" s="8" t="s">
        <v>25</v>
      </c>
      <c r="N15" s="9">
        <f t="shared" si="2"/>
        <v>0</v>
      </c>
    </row>
    <row r="16" spans="1:14">
      <c r="A16" s="1" t="s">
        <v>26</v>
      </c>
      <c r="B16" s="10">
        <f t="shared" ref="B16:M16" si="3">SUM(B9:B15)</f>
        <v>0</v>
      </c>
      <c r="C16" s="10">
        <f t="shared" si="3"/>
        <v>0</v>
      </c>
      <c r="D16" s="10">
        <f t="shared" si="3"/>
        <v>0</v>
      </c>
      <c r="E16" s="10">
        <f t="shared" si="3"/>
        <v>0</v>
      </c>
      <c r="F16" s="10">
        <f t="shared" si="3"/>
        <v>0</v>
      </c>
      <c r="G16" s="10">
        <f t="shared" si="3"/>
        <v>0</v>
      </c>
      <c r="H16" s="10">
        <f t="shared" si="3"/>
        <v>0</v>
      </c>
      <c r="I16" s="10">
        <f t="shared" si="3"/>
        <v>0</v>
      </c>
      <c r="J16" s="10">
        <f t="shared" si="3"/>
        <v>0</v>
      </c>
      <c r="K16" s="10">
        <f t="shared" si="3"/>
        <v>0</v>
      </c>
      <c r="L16" s="10">
        <f t="shared" si="3"/>
        <v>0</v>
      </c>
      <c r="M16" s="10">
        <f t="shared" si="3"/>
        <v>0</v>
      </c>
      <c r="N16" s="11">
        <f t="shared" si="2"/>
        <v>0</v>
      </c>
    </row>
    <row r="17" spans="1:14">
      <c r="A17" s="1" t="s">
        <v>27</v>
      </c>
      <c r="B17" s="10">
        <f>B7-B16</f>
        <v>0</v>
      </c>
      <c r="C17" s="10">
        <f t="shared" ref="C17:M17" si="4">C7-C16</f>
        <v>0</v>
      </c>
      <c r="D17" s="10">
        <f t="shared" si="4"/>
        <v>0</v>
      </c>
      <c r="E17" s="10">
        <f t="shared" si="4"/>
        <v>0</v>
      </c>
      <c r="F17" s="10">
        <f t="shared" si="4"/>
        <v>0</v>
      </c>
      <c r="G17" s="10">
        <f t="shared" si="4"/>
        <v>0</v>
      </c>
      <c r="H17" s="10">
        <f t="shared" si="4"/>
        <v>0</v>
      </c>
      <c r="I17" s="10">
        <f t="shared" si="4"/>
        <v>0</v>
      </c>
      <c r="J17" s="10">
        <f t="shared" si="4"/>
        <v>0</v>
      </c>
      <c r="K17" s="10">
        <f t="shared" si="4"/>
        <v>0</v>
      </c>
      <c r="L17" s="10">
        <f t="shared" si="4"/>
        <v>0</v>
      </c>
      <c r="M17" s="10">
        <f t="shared" si="4"/>
        <v>0</v>
      </c>
      <c r="N17" s="11">
        <f t="shared" si="2"/>
        <v>0</v>
      </c>
    </row>
  </sheetData>
  <dataConsolidate link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M16"/>
  <sheetViews>
    <sheetView workbookViewId="0"/>
  </sheetViews>
  <sheetFormatPr baseColWidth="10" defaultColWidth="8.83203125" defaultRowHeight="13"/>
  <cols>
    <col min="1" max="1" width="13.5" customWidth="1"/>
  </cols>
  <sheetData>
    <row r="3" spans="2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2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2:13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2:13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2:1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2:13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2:13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2:13"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2:13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2:13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2:13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2:13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2:13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2:13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</sheetData>
  <dataConsolidate topLabels="1" link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13"/>
  <sheetViews>
    <sheetView showGridLines="0" workbookViewId="0">
      <selection activeCell="C12" sqref="C12"/>
    </sheetView>
  </sheetViews>
  <sheetFormatPr baseColWidth="10" defaultColWidth="9.1640625" defaultRowHeight="19"/>
  <cols>
    <col min="1" max="1" width="4.1640625" style="14" customWidth="1"/>
    <col min="2" max="2" width="18.83203125" style="14" customWidth="1"/>
    <col min="3" max="3" width="15.1640625" style="14" bestFit="1" customWidth="1"/>
    <col min="4" max="16384" width="9.1640625" style="14"/>
  </cols>
  <sheetData>
    <row r="1" spans="2:3" ht="27.75" customHeight="1">
      <c r="B1" s="13" t="s">
        <v>28</v>
      </c>
    </row>
    <row r="3" spans="2:3">
      <c r="B3" s="15" t="s">
        <v>29</v>
      </c>
      <c r="C3" s="16">
        <v>47.95</v>
      </c>
    </row>
    <row r="4" spans="2:3">
      <c r="B4" s="15" t="s">
        <v>30</v>
      </c>
      <c r="C4" s="17">
        <v>100000</v>
      </c>
    </row>
    <row r="5" spans="2:3">
      <c r="B5" s="18" t="s">
        <v>31</v>
      </c>
      <c r="C5" s="19">
        <v>0.4</v>
      </c>
    </row>
    <row r="6" spans="2:3">
      <c r="B6" s="15" t="s">
        <v>32</v>
      </c>
      <c r="C6" s="20">
        <f>C4*C3*(1-C5)</f>
        <v>2877000</v>
      </c>
    </row>
    <row r="8" spans="2:3">
      <c r="B8" s="21" t="s">
        <v>33</v>
      </c>
      <c r="C8" s="22">
        <v>12.63</v>
      </c>
    </row>
    <row r="9" spans="2:3">
      <c r="B9" s="23" t="s">
        <v>34</v>
      </c>
      <c r="C9" s="24">
        <v>750000</v>
      </c>
    </row>
    <row r="10" spans="2:3">
      <c r="B10" s="15" t="s">
        <v>35</v>
      </c>
      <c r="C10" s="20">
        <f>C4*C8+C9</f>
        <v>2013000</v>
      </c>
    </row>
    <row r="12" spans="2:3">
      <c r="B12" s="15" t="s">
        <v>36</v>
      </c>
      <c r="C12" s="20">
        <f>C6-C10</f>
        <v>864000</v>
      </c>
    </row>
    <row r="13" spans="2:3">
      <c r="B13" s="15" t="s">
        <v>37</v>
      </c>
      <c r="C13" s="25">
        <f>C12/C6</f>
        <v>0.30031282586027114</v>
      </c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15"/>
  <sheetViews>
    <sheetView workbookViewId="0">
      <selection activeCell="C7" sqref="C7"/>
    </sheetView>
  </sheetViews>
  <sheetFormatPr baseColWidth="10" defaultColWidth="9.1640625" defaultRowHeight="19"/>
  <cols>
    <col min="1" max="1" width="31.83203125" style="26" customWidth="1"/>
    <col min="2" max="2" width="21.5" style="26" customWidth="1"/>
    <col min="3" max="3" width="18.33203125" style="26" customWidth="1"/>
    <col min="4" max="4" width="18.1640625" style="26" customWidth="1"/>
    <col min="5" max="16384" width="9.1640625" style="26"/>
  </cols>
  <sheetData>
    <row r="1" spans="2:4" ht="24">
      <c r="B1" s="48" t="s">
        <v>38</v>
      </c>
      <c r="C1" s="48"/>
      <c r="D1" s="48"/>
    </row>
    <row r="2" spans="2:4">
      <c r="B2" s="27" t="s">
        <v>39</v>
      </c>
    </row>
    <row r="3" spans="2:4">
      <c r="B3" s="28" t="s">
        <v>40</v>
      </c>
      <c r="C3" s="29">
        <v>100000</v>
      </c>
    </row>
    <row r="4" spans="2:4">
      <c r="B4" s="28" t="s">
        <v>41</v>
      </c>
      <c r="C4" s="30">
        <v>0.04</v>
      </c>
    </row>
    <row r="6" spans="2:4">
      <c r="B6" s="27" t="s">
        <v>42</v>
      </c>
    </row>
    <row r="7" spans="2:4">
      <c r="B7" s="28" t="s">
        <v>43</v>
      </c>
      <c r="C7" s="29">
        <v>20000</v>
      </c>
    </row>
    <row r="8" spans="2:4">
      <c r="B8" s="28" t="s">
        <v>44</v>
      </c>
      <c r="C8" s="26">
        <v>20</v>
      </c>
    </row>
    <row r="9" spans="2:4">
      <c r="B9" s="28" t="s">
        <v>45</v>
      </c>
      <c r="C9" s="31">
        <v>-100</v>
      </c>
    </row>
    <row r="11" spans="2:4" ht="34.5" customHeight="1">
      <c r="B11" s="27" t="s">
        <v>46</v>
      </c>
      <c r="C11" s="32" t="s">
        <v>47</v>
      </c>
      <c r="D11" s="32" t="s">
        <v>48</v>
      </c>
    </row>
    <row r="12" spans="2:4">
      <c r="B12" s="28" t="s">
        <v>49</v>
      </c>
      <c r="C12" s="33">
        <f>PMT(C4 / 12, C8 * 12, C3 - C7)</f>
        <v>-484.78426343953493</v>
      </c>
      <c r="D12" s="33">
        <f>C12  + C9</f>
        <v>-584.78426343953493</v>
      </c>
    </row>
    <row r="13" spans="2:4">
      <c r="B13" s="28" t="s">
        <v>50</v>
      </c>
      <c r="C13" s="33">
        <f>C12 * C8 * 12</f>
        <v>-116348.22322548837</v>
      </c>
      <c r="D13" s="33">
        <f>D12 * D15 * 12</f>
        <v>-106986.75295157434</v>
      </c>
    </row>
    <row r="14" spans="2:4">
      <c r="B14" s="28" t="s">
        <v>51</v>
      </c>
      <c r="C14" s="34" t="e">
        <f>NA()</f>
        <v>#N/A</v>
      </c>
      <c r="D14" s="34">
        <f>D13-C13</f>
        <v>9361.4702739140339</v>
      </c>
    </row>
    <row r="15" spans="2:4">
      <c r="B15" s="28" t="s">
        <v>52</v>
      </c>
      <c r="C15" s="34" t="e">
        <f>NA()</f>
        <v>#N/A</v>
      </c>
      <c r="D15" s="35">
        <f>NPER(C4 / 12, D12, C3 - C7) / 12</f>
        <v>15.245900588236969</v>
      </c>
    </row>
  </sheetData>
  <mergeCells count="1">
    <mergeCell ref="B1:D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713F6-5EFC-0542-8EE9-BB5B1CC36234}">
  <dimension ref="A1:C8"/>
  <sheetViews>
    <sheetView workbookViewId="0">
      <selection activeCell="B7" sqref="B7"/>
    </sheetView>
  </sheetViews>
  <sheetFormatPr baseColWidth="10" defaultColWidth="9.1640625" defaultRowHeight="18"/>
  <cols>
    <col min="1" max="1" width="26" style="40" bestFit="1" customWidth="1"/>
    <col min="2" max="2" width="15.1640625" style="40" bestFit="1" customWidth="1"/>
    <col min="3" max="3" width="10.1640625" style="40" bestFit="1" customWidth="1"/>
    <col min="4" max="16384" width="9.1640625" style="40"/>
  </cols>
  <sheetData>
    <row r="1" spans="1:3" s="37" customFormat="1" ht="24">
      <c r="A1" s="36" t="s">
        <v>53</v>
      </c>
    </row>
    <row r="2" spans="1:3" ht="19">
      <c r="A2" s="38" t="s">
        <v>54</v>
      </c>
      <c r="B2" s="39"/>
      <c r="C2" s="38"/>
    </row>
    <row r="3" spans="1:3" ht="19">
      <c r="A3" s="38" t="s">
        <v>55</v>
      </c>
      <c r="B3" s="41"/>
      <c r="C3" s="38"/>
    </row>
    <row r="4" spans="1:3" ht="19">
      <c r="A4" s="38" t="s">
        <v>56</v>
      </c>
      <c r="B4" s="41"/>
      <c r="C4" s="38"/>
    </row>
    <row r="5" spans="1:3" ht="19">
      <c r="A5" s="38" t="s">
        <v>57</v>
      </c>
      <c r="B5" s="41"/>
      <c r="C5" s="38"/>
    </row>
    <row r="6" spans="1:3" ht="19">
      <c r="A6" s="38" t="s">
        <v>58</v>
      </c>
      <c r="B6" s="38">
        <v>0</v>
      </c>
      <c r="C6" s="38"/>
    </row>
    <row r="7" spans="1:3" ht="19">
      <c r="A7" s="42" t="s">
        <v>59</v>
      </c>
      <c r="B7" s="43"/>
      <c r="C7" s="38" t="s">
        <v>60</v>
      </c>
    </row>
    <row r="8" spans="1:3" ht="19">
      <c r="A8" s="38"/>
      <c r="B8" s="44"/>
      <c r="C8" s="45"/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5424B-9FC9-D146-9D75-24C1AABE8D7C}">
  <dimension ref="A1:B8"/>
  <sheetViews>
    <sheetView workbookViewId="0">
      <selection activeCell="B7" sqref="B7"/>
    </sheetView>
  </sheetViews>
  <sheetFormatPr baseColWidth="10" defaultColWidth="9.1640625" defaultRowHeight="18"/>
  <cols>
    <col min="1" max="1" width="26" style="40" bestFit="1" customWidth="1"/>
    <col min="2" max="2" width="13.83203125" style="40" customWidth="1"/>
    <col min="3" max="16384" width="9.1640625" style="40"/>
  </cols>
  <sheetData>
    <row r="1" spans="1:2" s="37" customFormat="1" ht="24">
      <c r="A1" s="36" t="s">
        <v>61</v>
      </c>
    </row>
    <row r="2" spans="1:2" ht="19">
      <c r="A2" s="38" t="s">
        <v>54</v>
      </c>
      <c r="B2" s="39"/>
    </row>
    <row r="3" spans="1:2" ht="19">
      <c r="A3" s="38" t="s">
        <v>62</v>
      </c>
      <c r="B3" s="38"/>
    </row>
    <row r="4" spans="1:2" ht="19">
      <c r="A4" s="38" t="s">
        <v>56</v>
      </c>
      <c r="B4" s="41"/>
    </row>
    <row r="5" spans="1:2" ht="19">
      <c r="A5" s="38" t="s">
        <v>57</v>
      </c>
      <c r="B5" s="41"/>
    </row>
    <row r="6" spans="1:2" ht="19">
      <c r="A6" s="38" t="s">
        <v>58</v>
      </c>
      <c r="B6" s="38">
        <v>0</v>
      </c>
    </row>
    <row r="7" spans="1:2" ht="19">
      <c r="A7" s="42" t="s">
        <v>63</v>
      </c>
      <c r="B7" s="46"/>
    </row>
    <row r="8" spans="1:2">
      <c r="B8" s="47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Consolidate by Position</vt:lpstr>
      <vt:lpstr>Consolidate by Category</vt:lpstr>
      <vt:lpstr>Break Even</vt:lpstr>
      <vt:lpstr>Scenarios</vt:lpstr>
      <vt:lpstr>NPER</vt:lpstr>
      <vt:lpstr>PMT</vt:lpstr>
      <vt:lpstr>Changing_Cells</vt:lpstr>
      <vt:lpstr>Fixed_Cells</vt:lpstr>
      <vt:lpstr>Paydown_Payment</vt:lpstr>
      <vt:lpstr>Paydown_Total</vt:lpstr>
      <vt:lpstr>Regular_Payment</vt:lpstr>
      <vt:lpstr>Regular_Total</vt:lpstr>
      <vt:lpstr>Revised_Term</vt:lpstr>
      <vt:lpstr>Total_Savings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2016-08-26T16:28:05Z</dcterms:created>
  <dcterms:modified xsi:type="dcterms:W3CDTF">2019-11-05T22:35:43Z</dcterms:modified>
</cp:coreProperties>
</file>