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58" documentId="8_{2B4C2F3D-7446-40D2-A9F8-FFF4C4C01EF0}" xr6:coauthVersionLast="43" xr6:coauthVersionMax="43" xr10:uidLastSave="{0FCDD729-465F-46D9-B003-E13D8EC1C82F}"/>
  <bookViews>
    <workbookView xWindow="1560" yWindow="585" windowWidth="30540" windowHeight="21015" xr2:uid="{8ADD0205-3665-42C7-9FC3-F0B0031500CA}"/>
  </bookViews>
  <sheets>
    <sheet name="Sales by Division" sheetId="1" r:id="rId1"/>
    <sheet name="Annual Loan Payments" sheetId="2" r:id="rId2"/>
    <sheet name="Sales Rep Sales" sheetId="3" r:id="rId3"/>
    <sheet name="Sales by Division (2)" sheetId="4" r:id="rId4"/>
    <sheet name="Loan Payment Analysis" sheetId="5" r:id="rId5"/>
    <sheet name="Budget" sheetId="6" r:id="rId6"/>
    <sheet name="2015-2016 Final" sheetId="7" r:id="rId7"/>
    <sheet name="Monthly Loan Payments" sheetId="8" r:id="rId8"/>
    <sheet name="Sales by Division (3)" sheetId="9" r:id="rId9"/>
    <sheet name="Chapter 4" sheetId="10" r:id="rId10"/>
  </sheets>
  <externalReferences>
    <externalReference r:id="rId11"/>
  </externalReferences>
  <definedNames>
    <definedName name="_2015_Sales">'Sales Rep Sales'!$C$3:$C$21</definedName>
    <definedName name="_xlnm._FilterDatabase" localSheetId="2" hidden="1">'Sales Rep Sales'!$B$2:$D$21</definedName>
    <definedName name="Interest_Rate">'Loan Payment Analysis'!$B$4</definedName>
    <definedName name="Interest_Rate2">'Loan Payment Analysis'!$B$10</definedName>
    <definedName name="InterestRate">[1]Annual!$B$2</definedName>
    <definedName name="Loan_Principal">'Loan Payment Analysis'!$B$6</definedName>
    <definedName name="Loan_Principal2">'Loan Payment Analysis'!$B$12</definedName>
    <definedName name="Loan_Term">'Loan Payment Analysis'!$B$5</definedName>
    <definedName name="Loan_Term2">'Loan Payment Analysis'!$B$11</definedName>
    <definedName name="Principle">[1]Annual!$B$4</definedName>
    <definedName name="Sales_for_2016">'Sales Rep Sales'!$D$3:$D$21</definedName>
    <definedName name="Sales_Rep">'Sales Rep Sales'!$B$3:$B$21</definedName>
    <definedName name="Scenario1">'Loan Payment Analysis'!$A$4:$B$7</definedName>
    <definedName name="Scenario2">'Loan Payment Analysis'!$A$10:$B$13</definedName>
    <definedName name="Term">[1]Annual!$B$3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9" l="1"/>
  <c r="N4" i="9"/>
  <c r="N3" i="9"/>
  <c r="N2" i="9"/>
  <c r="E1" i="8"/>
  <c r="P15" i="7"/>
  <c r="O15" i="7"/>
  <c r="N15" i="7"/>
  <c r="Q15" i="7" s="1"/>
  <c r="L15" i="7"/>
  <c r="K15" i="7"/>
  <c r="J15" i="7"/>
  <c r="M15" i="7" s="1"/>
  <c r="H15" i="7"/>
  <c r="G15" i="7"/>
  <c r="F15" i="7"/>
  <c r="I15" i="7" s="1"/>
  <c r="D15" i="7"/>
  <c r="C15" i="7"/>
  <c r="B15" i="7"/>
  <c r="E15" i="7" s="1"/>
  <c r="P6" i="7"/>
  <c r="P16" i="7" s="1"/>
  <c r="O6" i="7"/>
  <c r="O16" i="7" s="1"/>
  <c r="N6" i="7"/>
  <c r="N16" i="7" s="1"/>
  <c r="L6" i="7"/>
  <c r="L16" i="7" s="1"/>
  <c r="K6" i="7"/>
  <c r="K16" i="7" s="1"/>
  <c r="J6" i="7"/>
  <c r="J16" i="7" s="1"/>
  <c r="M16" i="7" s="1"/>
  <c r="H6" i="7"/>
  <c r="H16" i="7" s="1"/>
  <c r="G6" i="7"/>
  <c r="G16" i="7" s="1"/>
  <c r="F6" i="7"/>
  <c r="F16" i="7" s="1"/>
  <c r="D6" i="7"/>
  <c r="D16" i="7" s="1"/>
  <c r="C6" i="7"/>
  <c r="C16" i="7" s="1"/>
  <c r="B6" i="7"/>
  <c r="B16" i="7" s="1"/>
  <c r="E16" i="7" s="1"/>
  <c r="I16" i="7" l="1"/>
  <c r="Q16" i="7"/>
  <c r="R16" i="7" s="1"/>
  <c r="R15" i="7"/>
  <c r="E6" i="7"/>
  <c r="I6" i="7"/>
  <c r="M6" i="7"/>
  <c r="Q6" i="7"/>
  <c r="R6" i="7" l="1"/>
  <c r="Q14" i="6" l="1"/>
  <c r="R14" i="6" s="1"/>
  <c r="M14" i="6"/>
  <c r="I14" i="6"/>
  <c r="E14" i="6"/>
  <c r="Q13" i="6"/>
  <c r="M13" i="6"/>
  <c r="R13" i="6" s="1"/>
  <c r="I13" i="6"/>
  <c r="E13" i="6"/>
  <c r="Q12" i="6"/>
  <c r="R12" i="6" s="1"/>
  <c r="M12" i="6"/>
  <c r="I12" i="6"/>
  <c r="E12" i="6"/>
  <c r="Q11" i="6"/>
  <c r="M11" i="6"/>
  <c r="R11" i="6" s="1"/>
  <c r="I11" i="6"/>
  <c r="E11" i="6"/>
  <c r="Q10" i="6"/>
  <c r="R10" i="6" s="1"/>
  <c r="M10" i="6"/>
  <c r="I10" i="6"/>
  <c r="E10" i="6"/>
  <c r="Q9" i="6"/>
  <c r="M9" i="6"/>
  <c r="R9" i="6" s="1"/>
  <c r="I9" i="6"/>
  <c r="E9" i="6"/>
  <c r="O8" i="6"/>
  <c r="O15" i="6" s="1"/>
  <c r="O16" i="6" s="1"/>
  <c r="K8" i="6"/>
  <c r="K15" i="6" s="1"/>
  <c r="K16" i="6" s="1"/>
  <c r="G8" i="6"/>
  <c r="G15" i="6" s="1"/>
  <c r="G16" i="6" s="1"/>
  <c r="C8" i="6"/>
  <c r="C15" i="6" s="1"/>
  <c r="C16" i="6" s="1"/>
  <c r="P6" i="6"/>
  <c r="O6" i="6"/>
  <c r="N6" i="6"/>
  <c r="L6" i="6"/>
  <c r="K6" i="6"/>
  <c r="J6" i="6"/>
  <c r="H6" i="6"/>
  <c r="G6" i="6"/>
  <c r="F6" i="6"/>
  <c r="D6" i="6"/>
  <c r="C6" i="6"/>
  <c r="B6" i="6"/>
  <c r="Q5" i="6"/>
  <c r="R5" i="6" s="1"/>
  <c r="M5" i="6"/>
  <c r="I5" i="6"/>
  <c r="E5" i="6"/>
  <c r="Q4" i="6"/>
  <c r="M4" i="6"/>
  <c r="R4" i="6" s="1"/>
  <c r="I4" i="6"/>
  <c r="E4" i="6"/>
  <c r="Q3" i="6"/>
  <c r="R3" i="6" s="1"/>
  <c r="M3" i="6"/>
  <c r="I3" i="6"/>
  <c r="E3" i="6"/>
  <c r="E6" i="6" l="1"/>
  <c r="I6" i="6"/>
  <c r="M6" i="6"/>
  <c r="Q6" i="6"/>
  <c r="R6" i="6" s="1"/>
  <c r="B8" i="6"/>
  <c r="D8" i="6"/>
  <c r="D15" i="6" s="1"/>
  <c r="D16" i="6" s="1"/>
  <c r="F8" i="6"/>
  <c r="H8" i="6"/>
  <c r="H15" i="6" s="1"/>
  <c r="H16" i="6" s="1"/>
  <c r="J8" i="6"/>
  <c r="L8" i="6"/>
  <c r="L15" i="6" s="1"/>
  <c r="L16" i="6" s="1"/>
  <c r="N8" i="6"/>
  <c r="P8" i="6"/>
  <c r="P15" i="6" s="1"/>
  <c r="P16" i="6" s="1"/>
  <c r="N15" i="6" l="1"/>
  <c r="Q8" i="6"/>
  <c r="J15" i="6"/>
  <c r="M8" i="6"/>
  <c r="F15" i="6"/>
  <c r="I8" i="6"/>
  <c r="B15" i="6"/>
  <c r="E8" i="6"/>
  <c r="R8" i="6" l="1"/>
  <c r="E15" i="6"/>
  <c r="B16" i="6"/>
  <c r="E16" i="6" s="1"/>
  <c r="I15" i="6"/>
  <c r="F16" i="6"/>
  <c r="I16" i="6" s="1"/>
  <c r="M15" i="6"/>
  <c r="J16" i="6"/>
  <c r="M16" i="6" s="1"/>
  <c r="Q15" i="6"/>
  <c r="R15" i="6" s="1"/>
  <c r="N16" i="6"/>
  <c r="Q16" i="6" s="1"/>
  <c r="R16" i="6" s="1"/>
  <c r="N4" i="4"/>
  <c r="N3" i="4"/>
  <c r="N2" i="4"/>
  <c r="N4" i="1" l="1"/>
  <c r="N3" i="1"/>
  <c r="N2" i="1"/>
</calcChain>
</file>

<file path=xl/sharedStrings.xml><?xml version="1.0" encoding="utf-8"?>
<sst xmlns="http://schemas.openxmlformats.org/spreadsheetml/2006/main" count="180" uniqueCount="86">
  <si>
    <t>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</si>
  <si>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</si>
  <si>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</si>
  <si>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</si>
  <si>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</si>
  <si>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</si>
  <si>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</si>
  <si>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</si>
  <si>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</si>
  <si>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</si>
  <si>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</si>
  <si>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</si>
  <si>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</si>
  <si>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</si>
  <si>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Division I</t>
  </si>
  <si>
    <t>Division II</t>
  </si>
  <si>
    <t>Division III</t>
  </si>
  <si>
    <t>SALES TOTAL</t>
  </si>
  <si>
    <t>Calculating Annual Loan Payments:</t>
    <phoneticPr fontId="0" type="noConversion"/>
  </si>
  <si>
    <t>Interest Rate</t>
  </si>
  <si>
    <t>Years</t>
    <phoneticPr fontId="0" type="noConversion"/>
  </si>
  <si>
    <t>Amount</t>
  </si>
  <si>
    <t>Yearly Payments</t>
    <phoneticPr fontId="0" type="noConversion"/>
  </si>
  <si>
    <t>Sales Rep</t>
  </si>
  <si>
    <t>2015 Sales</t>
  </si>
  <si>
    <t>2016 Sales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</si>
  <si>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</si>
  <si>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</si>
  <si>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</si>
  <si>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</si>
  <si>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</si>
  <si>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</si>
  <si>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</si>
  <si>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</si>
  <si>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</si>
  <si>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</si>
  <si>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</si>
  <si>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</si>
  <si>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</si>
  <si>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</si>
  <si>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</si>
  <si>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</si>
  <si>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</si>
  <si>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</si>
  <si>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</si>
  <si>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Loan Payment Analysis</t>
  </si>
  <si>
    <t>Scenario #1</t>
    <phoneticPr fontId="0" type="noConversion"/>
  </si>
  <si>
    <t>Interest Rate (Annual)</t>
  </si>
  <si>
    <t>Periods (Years)</t>
  </si>
  <si>
    <t>Principal</t>
  </si>
  <si>
    <t>Monthly Payment</t>
  </si>
  <si>
    <t>Scenario #2</t>
    <phoneticPr fontId="0" type="noConversion"/>
  </si>
  <si>
    <t>1st Quarter</t>
  </si>
  <si>
    <t>2nd Quarter</t>
  </si>
  <si>
    <t>3rd Quarter</t>
  </si>
  <si>
    <t>4th Quarter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</si>
  <si>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</si>
  <si>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</si>
  <si>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</si>
  <si>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</si>
  <si>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</si>
  <si>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</si>
  <si>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</si>
  <si>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</si>
  <si>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</si>
  <si>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</si>
  <si>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Difference from Last Year's Profit:</t>
  </si>
  <si>
    <t>Calculating Monthly Loan Payments</t>
  </si>
  <si>
    <t>Monthly Payments</t>
    <phoneticPr fontId="0" type="noConversion"/>
  </si>
  <si>
    <t>Chapter 4—Building Formulas</t>
  </si>
  <si>
    <t>Tasks</t>
  </si>
  <si>
    <t>Pages</t>
  </si>
  <si>
    <t>Running Total</t>
  </si>
  <si>
    <t>Understanding Excel Formulas</t>
  </si>
  <si>
    <t>Build a Formula</t>
  </si>
  <si>
    <t>Understanding Excel Functions</t>
  </si>
  <si>
    <t>Add a Function to a Formula</t>
  </si>
  <si>
    <t>Add a Row or Column of Numbers</t>
  </si>
  <si>
    <t xml:space="preserve">Build an AutoSum Formula </t>
  </si>
  <si>
    <t>Add a Range Name to a Formula</t>
  </si>
  <si>
    <t>Reference Another Worksheet Range in a Formula</t>
  </si>
  <si>
    <t>Move or Copy a Formula</t>
  </si>
  <si>
    <t>Switch to Absolute Cell References</t>
  </si>
  <si>
    <t>Hide the Formula Bar or Ribbon</t>
  </si>
  <si>
    <t>Troubleshoot Formula Errors</t>
  </si>
  <si>
    <t>Intro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</si>
</sst>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/>
      <name val="Calibri Light"/>
      <family val="1"/>
      <scheme val="major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6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8" fillId="0" borderId="0"/>
    <xf numFmtId="44" fontId="8" fillId="0" borderId="0" applyFont="0" applyFill="0" applyBorder="0" applyAlignment="0" applyProtection="0"/>
    <xf numFmtId="0" fontId="12" fillId="0" borderId="1" applyNumberFormat="0" applyFill="0" applyAlignment="0" applyProtection="0"/>
    <xf numFmtId="0" fontId="13" fillId="0" borderId="0"/>
    <xf numFmtId="0" fontId="8" fillId="0" borderId="0"/>
    <xf numFmtId="0" fontId="5" fillId="0" borderId="0"/>
  </cellStyleXfs>
  <cellXfs count="48">
    <xf numFmtId="0" fontId="0" fillId="0" borderId="0" xfId="0"/>
    <xf numFmtId="164" fontId="2" fillId="0" borderId="2" xfId="2" applyNumberFormat="1"/>
    <xf numFmtId="164" fontId="4" fillId="0" borderId="0" xfId="3" applyNumberFormat="1" applyFont="1"/>
    <xf numFmtId="164" fontId="5" fillId="0" borderId="0" xfId="0" applyNumberFormat="1" applyFont="1"/>
    <xf numFmtId="164" fontId="7" fillId="0" borderId="3" xfId="4" applyNumberFormat="1" applyFont="1"/>
    <xf numFmtId="164" fontId="6" fillId="0" borderId="3" xfId="4" applyNumberFormat="1"/>
    <xf numFmtId="0" fontId="9" fillId="0" borderId="0" xfId="5" applyFont="1"/>
    <xf numFmtId="0" fontId="10" fillId="0" borderId="0" xfId="5" applyFont="1" applyAlignment="1">
      <alignment horizontal="right"/>
    </xf>
    <xf numFmtId="9" fontId="9" fillId="0" borderId="0" xfId="5" applyNumberFormat="1" applyFont="1"/>
    <xf numFmtId="1" fontId="9" fillId="0" borderId="0" xfId="5" applyNumberFormat="1" applyFont="1"/>
    <xf numFmtId="165" fontId="9" fillId="0" borderId="0" xfId="6" applyNumberFormat="1" applyFont="1" applyAlignment="1">
      <alignment horizontal="right"/>
    </xf>
    <xf numFmtId="8" fontId="9" fillId="0" borderId="0" xfId="5" applyNumberFormat="1" applyFont="1"/>
    <xf numFmtId="0" fontId="11" fillId="0" borderId="0" xfId="1" applyFont="1"/>
    <xf numFmtId="0" fontId="4" fillId="0" borderId="1" xfId="7" applyFont="1"/>
    <xf numFmtId="0" fontId="4" fillId="0" borderId="1" xfId="7" applyFont="1" applyAlignment="1">
      <alignment horizontal="center"/>
    </xf>
    <xf numFmtId="0" fontId="14" fillId="0" borderId="0" xfId="8" applyFont="1"/>
    <xf numFmtId="164" fontId="14" fillId="0" borderId="0" xfId="8" applyNumberFormat="1" applyFont="1" applyAlignment="1">
      <alignment horizontal="center"/>
    </xf>
    <xf numFmtId="0" fontId="14" fillId="0" borderId="0" xfId="8" applyFont="1" applyAlignment="1">
      <alignment horizontal="center"/>
    </xf>
    <xf numFmtId="0" fontId="15" fillId="0" borderId="4" xfId="8" applyFont="1" applyBorder="1" applyAlignment="1">
      <alignment horizontal="left"/>
    </xf>
    <xf numFmtId="0" fontId="14" fillId="0" borderId="4" xfId="8" applyFont="1" applyBorder="1" applyAlignment="1">
      <alignment horizontal="center"/>
    </xf>
    <xf numFmtId="0" fontId="14" fillId="0" borderId="4" xfId="8" applyFont="1" applyBorder="1"/>
    <xf numFmtId="0" fontId="16" fillId="0" borderId="0" xfId="1" applyFont="1"/>
    <xf numFmtId="0" fontId="17" fillId="0" borderId="0" xfId="9" applyFont="1"/>
    <xf numFmtId="0" fontId="18" fillId="0" borderId="0" xfId="9" applyFont="1" applyAlignment="1">
      <alignment horizontal="right"/>
    </xf>
    <xf numFmtId="10" fontId="17" fillId="0" borderId="0" xfId="9" applyNumberFormat="1" applyFont="1"/>
    <xf numFmtId="164" fontId="17" fillId="0" borderId="0" xfId="9" applyNumberFormat="1" applyFont="1"/>
    <xf numFmtId="8" fontId="17" fillId="0" borderId="0" xfId="9" applyNumberFormat="1" applyFont="1"/>
    <xf numFmtId="0" fontId="12" fillId="0" borderId="1" xfId="7" applyFont="1"/>
    <xf numFmtId="3" fontId="15" fillId="2" borderId="0" xfId="10" applyNumberFormat="1" applyFont="1" applyFill="1" applyAlignment="1">
      <alignment horizontal="left"/>
    </xf>
    <xf numFmtId="3" fontId="15" fillId="2" borderId="0" xfId="10" applyNumberFormat="1" applyFont="1" applyFill="1" applyAlignment="1">
      <alignment horizontal="center"/>
    </xf>
    <xf numFmtId="0" fontId="19" fillId="0" borderId="0" xfId="10" applyFont="1"/>
    <xf numFmtId="3" fontId="20" fillId="0" borderId="5" xfId="10" applyNumberFormat="1" applyFont="1" applyBorder="1" applyAlignment="1">
      <alignment horizontal="left"/>
    </xf>
    <xf numFmtId="3" fontId="19" fillId="0" borderId="5" xfId="10" applyNumberFormat="1" applyFont="1" applyBorder="1" applyAlignment="1">
      <alignment horizontal="center"/>
    </xf>
    <xf numFmtId="3" fontId="19" fillId="2" borderId="5" xfId="10" applyNumberFormat="1" applyFont="1" applyFill="1" applyBorder="1" applyAlignment="1">
      <alignment horizontal="center"/>
    </xf>
    <xf numFmtId="3" fontId="15" fillId="0" borderId="0" xfId="10" applyNumberFormat="1" applyFont="1" applyAlignment="1">
      <alignment horizontal="left"/>
    </xf>
    <xf numFmtId="3" fontId="19" fillId="0" borderId="0" xfId="10" applyNumberFormat="1" applyFont="1" applyAlignment="1">
      <alignment horizontal="center"/>
    </xf>
    <xf numFmtId="3" fontId="19" fillId="2" borderId="0" xfId="10" applyNumberFormat="1" applyFont="1" applyFill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5" applyFont="1"/>
    <xf numFmtId="0" fontId="23" fillId="0" borderId="0" xfId="5" applyFont="1" applyAlignment="1">
      <alignment horizontal="right"/>
    </xf>
    <xf numFmtId="9" fontId="22" fillId="0" borderId="0" xfId="5" applyNumberFormat="1" applyFont="1"/>
    <xf numFmtId="1" fontId="22" fillId="0" borderId="0" xfId="5" applyNumberFormat="1" applyFont="1"/>
    <xf numFmtId="165" fontId="22" fillId="0" borderId="0" xfId="6" applyNumberFormat="1" applyFont="1" applyAlignment="1">
      <alignment horizontal="right"/>
    </xf>
    <xf numFmtId="8" fontId="22" fillId="0" borderId="0" xfId="5" applyNumberFormat="1" applyFont="1"/>
    <xf numFmtId="0" fontId="24" fillId="0" borderId="0" xfId="0" applyFont="1"/>
    <xf numFmtId="0" fontId="0" fillId="0" borderId="0" xfId="0" applyAlignment="1">
      <alignment horizontal="center"/>
    </xf>
    <xf numFmtId="0" fontId="12" fillId="0" borderId="1" xfId="7"/>
    <xf numFmtId="0" fontId="25" fillId="0" borderId="0" xfId="1" applyFont="1"/>
  </cellXfs>
  <cellStyles count="11">
    <cellStyle name="Currency 2" xfId="6" xr:uid="{52EBB7A5-637D-4891-B9DA-097DF0AC02EC}"/>
    <cellStyle name="Heading 1 2" xfId="7" xr:uid="{D0288794-83E1-412F-B98F-8F76624972C1}"/>
    <cellStyle name="Heading 2" xfId="2" builtinId="17"/>
    <cellStyle name="Heading 4" xfId="3" builtinId="19"/>
    <cellStyle name="Normal" xfId="0" builtinId="0"/>
    <cellStyle name="Normal 2" xfId="5" xr:uid="{73CF82E6-81AC-44EE-ADC4-A063C6110727}"/>
    <cellStyle name="Normal 3" xfId="10" xr:uid="{652C0F3F-30A1-44F7-A995-55E073FD7FFD}"/>
    <cellStyle name="Normal 5" xfId="9" xr:uid="{1FF7D1C8-62D8-4DE0-AFFE-BB45B1B1E35A}"/>
    <cellStyle name="Normal 6" xfId="8" xr:uid="{5E823530-0CE3-4703-BF00-9D8E832962CD}"/>
    <cellStyle name="Title" xfId="1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%20Pay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"/>
      <sheetName val="Monthly"/>
    </sheetNames>
    <sheetDataSet>
      <sheetData sheetId="0">
        <row r="2">
          <cell r="B2">
            <v>0.08</v>
          </cell>
        </row>
        <row r="3">
          <cell r="B3">
            <v>5</v>
          </cell>
        </row>
        <row r="4">
          <cell r="B4">
            <v>10000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BA357-C65E-4985-87F5-0F09D6D4A711}">
  <sheetPr published="0" codeName="Sheet1"/>
  <dimension ref="A1:N6"/>
  <sheetViews>
    <sheetView tabSelected="1" workbookViewId="0">
      <selection activeCell="B5" sqref="B5"/>
    </sheetView>
  </sheetViews>
  <sheetFormatPr defaultColWidth="8.85546875" defaultRowHeight="15.75" x14ac:dyDescent="0.25"/>
  <cols>
    <col min="1" max="1" width="13.28515625" style="3" bestFit="1" customWidth="1"/>
    <col min="2" max="13" width="8.42578125" style="3" bestFit="1" customWidth="1"/>
    <col min="14" max="14" width="9.5703125" style="3" bestFit="1" customWidth="1"/>
    <col min="15" max="16384" width="8.85546875" style="3"/>
  </cols>
  <sheetData>
    <row r="1" spans="1:14" s="1" customFormat="1" ht="1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6.5" thickTop="1" x14ac:dyDescent="0.25">
      <c r="A2" s="2" t="s">
        <v>14</v>
      </c>
      <c r="B2" s="3">
        <v>23500</v>
      </c>
      <c r="C2" s="3">
        <v>23000</v>
      </c>
      <c r="D2" s="3">
        <v>24000</v>
      </c>
      <c r="E2" s="3">
        <v>25100</v>
      </c>
      <c r="F2" s="3">
        <v>25000</v>
      </c>
      <c r="G2" s="3">
        <v>25400</v>
      </c>
      <c r="H2" s="3">
        <v>26000</v>
      </c>
      <c r="I2" s="3">
        <v>24000</v>
      </c>
      <c r="J2" s="3">
        <v>24000</v>
      </c>
      <c r="K2" s="3">
        <v>26000</v>
      </c>
      <c r="L2" s="3">
        <v>24000</v>
      </c>
      <c r="M2" s="3">
        <v>24000</v>
      </c>
      <c r="N2" s="3">
        <f>SUM(B2:M2)</f>
        <v>294000</v>
      </c>
    </row>
    <row r="3" spans="1:14" x14ac:dyDescent="0.25">
      <c r="A3" s="2" t="s">
        <v>15</v>
      </c>
      <c r="B3" s="3">
        <v>28750</v>
      </c>
      <c r="C3" s="3">
        <v>27900</v>
      </c>
      <c r="D3" s="3">
        <v>29500</v>
      </c>
      <c r="E3" s="3">
        <v>31000</v>
      </c>
      <c r="F3" s="3">
        <v>30500</v>
      </c>
      <c r="G3" s="3">
        <v>30000</v>
      </c>
      <c r="H3" s="3">
        <v>31000</v>
      </c>
      <c r="I3" s="3">
        <v>29500</v>
      </c>
      <c r="J3" s="3">
        <v>29500</v>
      </c>
      <c r="K3" s="3">
        <v>32000</v>
      </c>
      <c r="L3" s="3">
        <v>29500</v>
      </c>
      <c r="M3" s="3">
        <v>29500</v>
      </c>
      <c r="N3" s="3">
        <f t="shared" ref="N3:N5" si="0">SUM(B3:M3)</f>
        <v>358650</v>
      </c>
    </row>
    <row r="4" spans="1:14" x14ac:dyDescent="0.25">
      <c r="A4" s="2" t="s">
        <v>16</v>
      </c>
      <c r="B4" s="3">
        <v>24400</v>
      </c>
      <c r="C4" s="3">
        <v>24300</v>
      </c>
      <c r="D4" s="3">
        <v>25250</v>
      </c>
      <c r="E4" s="3">
        <v>26600</v>
      </c>
      <c r="F4" s="3">
        <v>27000</v>
      </c>
      <c r="G4" s="3">
        <v>26750</v>
      </c>
      <c r="H4" s="3">
        <v>27000</v>
      </c>
      <c r="I4" s="3">
        <v>25250</v>
      </c>
      <c r="J4" s="3">
        <v>25250</v>
      </c>
      <c r="K4" s="3">
        <v>28000</v>
      </c>
      <c r="L4" s="3">
        <v>25250</v>
      </c>
      <c r="M4" s="3">
        <v>25250</v>
      </c>
      <c r="N4" s="3">
        <f t="shared" si="0"/>
        <v>310300</v>
      </c>
    </row>
    <row r="5" spans="1:14" s="5" customFormat="1" ht="16.5" thickBot="1" x14ac:dyDescent="0.3">
      <c r="A5" s="4" t="s">
        <v>17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6.5" thickTop="1" x14ac:dyDescent="0.25"/>
  </sheetData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F0F6-7612-456D-BB06-C73A1DC19510}">
  <sheetPr published="0" codeName="Sheet9"/>
  <dimension ref="A1:C15"/>
  <sheetViews>
    <sheetView workbookViewId="0">
      <selection activeCell="C3" sqref="C3"/>
    </sheetView>
  </sheetViews>
  <sheetFormatPr defaultRowHeight="15" x14ac:dyDescent="0.25"/>
  <cols>
    <col min="1" max="1" width="43.7109375" bestFit="1" customWidth="1"/>
    <col min="3" max="3" width="18.42578125" bestFit="1" customWidth="1"/>
  </cols>
  <sheetData>
    <row r="1" spans="1:3" ht="20.25" thickBot="1" x14ac:dyDescent="0.35">
      <c r="A1" s="46" t="s">
        <v>69</v>
      </c>
    </row>
    <row r="2" spans="1:3" ht="21.75" thickTop="1" x14ac:dyDescent="0.35">
      <c r="A2" s="47" t="s">
        <v>70</v>
      </c>
      <c r="B2" s="47" t="s">
        <v>71</v>
      </c>
      <c r="C2" s="47" t="s">
        <v>72</v>
      </c>
    </row>
    <row r="3" spans="1:3" x14ac:dyDescent="0.25">
      <c r="A3" t="s">
        <v>85</v>
      </c>
      <c r="B3" s="45">
        <v>2</v>
      </c>
    </row>
    <row r="4" spans="1:3" x14ac:dyDescent="0.25">
      <c r="A4" s="44" t="s">
        <v>73</v>
      </c>
      <c r="B4" s="45">
        <v>2</v>
      </c>
    </row>
    <row r="5" spans="1:3" x14ac:dyDescent="0.25">
      <c r="A5" s="44" t="s">
        <v>74</v>
      </c>
      <c r="B5" s="45">
        <v>2</v>
      </c>
    </row>
    <row r="6" spans="1:3" x14ac:dyDescent="0.25">
      <c r="A6" s="44" t="s">
        <v>75</v>
      </c>
      <c r="B6" s="45">
        <v>2</v>
      </c>
    </row>
    <row r="7" spans="1:3" x14ac:dyDescent="0.25">
      <c r="A7" s="44" t="s">
        <v>76</v>
      </c>
      <c r="B7" s="45">
        <v>2</v>
      </c>
    </row>
    <row r="8" spans="1:3" x14ac:dyDescent="0.25">
      <c r="A8" s="44" t="s">
        <v>77</v>
      </c>
      <c r="B8" s="45">
        <v>2</v>
      </c>
    </row>
    <row r="9" spans="1:3" x14ac:dyDescent="0.25">
      <c r="A9" s="44" t="s">
        <v>78</v>
      </c>
      <c r="B9" s="45">
        <v>2</v>
      </c>
    </row>
    <row r="10" spans="1:3" x14ac:dyDescent="0.25">
      <c r="A10" s="44" t="s">
        <v>79</v>
      </c>
      <c r="B10" s="45">
        <v>2</v>
      </c>
    </row>
    <row r="11" spans="1:3" x14ac:dyDescent="0.25">
      <c r="A11" s="44" t="s">
        <v>80</v>
      </c>
      <c r="B11" s="45">
        <v>2</v>
      </c>
    </row>
    <row r="12" spans="1:3" x14ac:dyDescent="0.25">
      <c r="A12" s="44" t="s">
        <v>81</v>
      </c>
      <c r="B12" s="45">
        <v>2</v>
      </c>
    </row>
    <row r="13" spans="1:3" x14ac:dyDescent="0.25">
      <c r="A13" s="44" t="s">
        <v>82</v>
      </c>
      <c r="B13" s="45">
        <v>2</v>
      </c>
    </row>
    <row r="14" spans="1:3" x14ac:dyDescent="0.25">
      <c r="A14" s="44" t="s">
        <v>83</v>
      </c>
      <c r="B14" s="45">
        <v>2</v>
      </c>
    </row>
    <row r="15" spans="1:3" x14ac:dyDescent="0.25">
      <c r="A15" s="44" t="s">
        <v>84</v>
      </c>
      <c r="B15" s="45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12F62-D650-46F6-A307-2F440266FAE2}">
  <sheetPr codeName="Sheet2"/>
  <dimension ref="A1:B5"/>
  <sheetViews>
    <sheetView workbookViewId="0">
      <selection activeCell="B2" sqref="B2"/>
    </sheetView>
  </sheetViews>
  <sheetFormatPr defaultColWidth="8.85546875" defaultRowHeight="18" x14ac:dyDescent="0.25"/>
  <cols>
    <col min="1" max="1" width="24.140625" style="6" customWidth="1"/>
    <col min="2" max="2" width="15.5703125" style="6" bestFit="1" customWidth="1"/>
    <col min="3" max="256" width="8.85546875" style="6"/>
    <col min="257" max="257" width="22.28515625" style="6" customWidth="1"/>
    <col min="258" max="258" width="13.140625" style="6" bestFit="1" customWidth="1"/>
    <col min="259" max="512" width="8.85546875" style="6"/>
    <col min="513" max="513" width="22.28515625" style="6" customWidth="1"/>
    <col min="514" max="514" width="13.140625" style="6" bestFit="1" customWidth="1"/>
    <col min="515" max="768" width="8.85546875" style="6"/>
    <col min="769" max="769" width="22.28515625" style="6" customWidth="1"/>
    <col min="770" max="770" width="13.140625" style="6" bestFit="1" customWidth="1"/>
    <col min="771" max="1024" width="8.85546875" style="6"/>
    <col min="1025" max="1025" width="22.28515625" style="6" customWidth="1"/>
    <col min="1026" max="1026" width="13.140625" style="6" bestFit="1" customWidth="1"/>
    <col min="1027" max="1280" width="8.85546875" style="6"/>
    <col min="1281" max="1281" width="22.28515625" style="6" customWidth="1"/>
    <col min="1282" max="1282" width="13.140625" style="6" bestFit="1" customWidth="1"/>
    <col min="1283" max="1536" width="8.85546875" style="6"/>
    <col min="1537" max="1537" width="22.28515625" style="6" customWidth="1"/>
    <col min="1538" max="1538" width="13.140625" style="6" bestFit="1" customWidth="1"/>
    <col min="1539" max="1792" width="8.85546875" style="6"/>
    <col min="1793" max="1793" width="22.28515625" style="6" customWidth="1"/>
    <col min="1794" max="1794" width="13.140625" style="6" bestFit="1" customWidth="1"/>
    <col min="1795" max="2048" width="8.85546875" style="6"/>
    <col min="2049" max="2049" width="22.28515625" style="6" customWidth="1"/>
    <col min="2050" max="2050" width="13.140625" style="6" bestFit="1" customWidth="1"/>
    <col min="2051" max="2304" width="8.85546875" style="6"/>
    <col min="2305" max="2305" width="22.28515625" style="6" customWidth="1"/>
    <col min="2306" max="2306" width="13.140625" style="6" bestFit="1" customWidth="1"/>
    <col min="2307" max="2560" width="8.85546875" style="6"/>
    <col min="2561" max="2561" width="22.28515625" style="6" customWidth="1"/>
    <col min="2562" max="2562" width="13.140625" style="6" bestFit="1" customWidth="1"/>
    <col min="2563" max="2816" width="8.85546875" style="6"/>
    <col min="2817" max="2817" width="22.28515625" style="6" customWidth="1"/>
    <col min="2818" max="2818" width="13.140625" style="6" bestFit="1" customWidth="1"/>
    <col min="2819" max="3072" width="8.85546875" style="6"/>
    <col min="3073" max="3073" width="22.28515625" style="6" customWidth="1"/>
    <col min="3074" max="3074" width="13.140625" style="6" bestFit="1" customWidth="1"/>
    <col min="3075" max="3328" width="8.85546875" style="6"/>
    <col min="3329" max="3329" width="22.28515625" style="6" customWidth="1"/>
    <col min="3330" max="3330" width="13.140625" style="6" bestFit="1" customWidth="1"/>
    <col min="3331" max="3584" width="8.85546875" style="6"/>
    <col min="3585" max="3585" width="22.28515625" style="6" customWidth="1"/>
    <col min="3586" max="3586" width="13.140625" style="6" bestFit="1" customWidth="1"/>
    <col min="3587" max="3840" width="8.85546875" style="6"/>
    <col min="3841" max="3841" width="22.28515625" style="6" customWidth="1"/>
    <col min="3842" max="3842" width="13.140625" style="6" bestFit="1" customWidth="1"/>
    <col min="3843" max="4096" width="8.85546875" style="6"/>
    <col min="4097" max="4097" width="22.28515625" style="6" customWidth="1"/>
    <col min="4098" max="4098" width="13.140625" style="6" bestFit="1" customWidth="1"/>
    <col min="4099" max="4352" width="8.85546875" style="6"/>
    <col min="4353" max="4353" width="22.28515625" style="6" customWidth="1"/>
    <col min="4354" max="4354" width="13.140625" style="6" bestFit="1" customWidth="1"/>
    <col min="4355" max="4608" width="8.85546875" style="6"/>
    <col min="4609" max="4609" width="22.28515625" style="6" customWidth="1"/>
    <col min="4610" max="4610" width="13.140625" style="6" bestFit="1" customWidth="1"/>
    <col min="4611" max="4864" width="8.85546875" style="6"/>
    <col min="4865" max="4865" width="22.28515625" style="6" customWidth="1"/>
    <col min="4866" max="4866" width="13.140625" style="6" bestFit="1" customWidth="1"/>
    <col min="4867" max="5120" width="8.85546875" style="6"/>
    <col min="5121" max="5121" width="22.28515625" style="6" customWidth="1"/>
    <col min="5122" max="5122" width="13.140625" style="6" bestFit="1" customWidth="1"/>
    <col min="5123" max="5376" width="8.85546875" style="6"/>
    <col min="5377" max="5377" width="22.28515625" style="6" customWidth="1"/>
    <col min="5378" max="5378" width="13.140625" style="6" bestFit="1" customWidth="1"/>
    <col min="5379" max="5632" width="8.85546875" style="6"/>
    <col min="5633" max="5633" width="22.28515625" style="6" customWidth="1"/>
    <col min="5634" max="5634" width="13.140625" style="6" bestFit="1" customWidth="1"/>
    <col min="5635" max="5888" width="8.85546875" style="6"/>
    <col min="5889" max="5889" width="22.28515625" style="6" customWidth="1"/>
    <col min="5890" max="5890" width="13.140625" style="6" bestFit="1" customWidth="1"/>
    <col min="5891" max="6144" width="8.85546875" style="6"/>
    <col min="6145" max="6145" width="22.28515625" style="6" customWidth="1"/>
    <col min="6146" max="6146" width="13.140625" style="6" bestFit="1" customWidth="1"/>
    <col min="6147" max="6400" width="8.85546875" style="6"/>
    <col min="6401" max="6401" width="22.28515625" style="6" customWidth="1"/>
    <col min="6402" max="6402" width="13.140625" style="6" bestFit="1" customWidth="1"/>
    <col min="6403" max="6656" width="8.85546875" style="6"/>
    <col min="6657" max="6657" width="22.28515625" style="6" customWidth="1"/>
    <col min="6658" max="6658" width="13.140625" style="6" bestFit="1" customWidth="1"/>
    <col min="6659" max="6912" width="8.85546875" style="6"/>
    <col min="6913" max="6913" width="22.28515625" style="6" customWidth="1"/>
    <col min="6914" max="6914" width="13.140625" style="6" bestFit="1" customWidth="1"/>
    <col min="6915" max="7168" width="8.85546875" style="6"/>
    <col min="7169" max="7169" width="22.28515625" style="6" customWidth="1"/>
    <col min="7170" max="7170" width="13.140625" style="6" bestFit="1" customWidth="1"/>
    <col min="7171" max="7424" width="8.85546875" style="6"/>
    <col min="7425" max="7425" width="22.28515625" style="6" customWidth="1"/>
    <col min="7426" max="7426" width="13.140625" style="6" bestFit="1" customWidth="1"/>
    <col min="7427" max="7680" width="8.85546875" style="6"/>
    <col min="7681" max="7681" width="22.28515625" style="6" customWidth="1"/>
    <col min="7682" max="7682" width="13.140625" style="6" bestFit="1" customWidth="1"/>
    <col min="7683" max="7936" width="8.85546875" style="6"/>
    <col min="7937" max="7937" width="22.28515625" style="6" customWidth="1"/>
    <col min="7938" max="7938" width="13.140625" style="6" bestFit="1" customWidth="1"/>
    <col min="7939" max="8192" width="8.85546875" style="6"/>
    <col min="8193" max="8193" width="22.28515625" style="6" customWidth="1"/>
    <col min="8194" max="8194" width="13.140625" style="6" bestFit="1" customWidth="1"/>
    <col min="8195" max="8448" width="8.85546875" style="6"/>
    <col min="8449" max="8449" width="22.28515625" style="6" customWidth="1"/>
    <col min="8450" max="8450" width="13.140625" style="6" bestFit="1" customWidth="1"/>
    <col min="8451" max="8704" width="8.85546875" style="6"/>
    <col min="8705" max="8705" width="22.28515625" style="6" customWidth="1"/>
    <col min="8706" max="8706" width="13.140625" style="6" bestFit="1" customWidth="1"/>
    <col min="8707" max="8960" width="8.85546875" style="6"/>
    <col min="8961" max="8961" width="22.28515625" style="6" customWidth="1"/>
    <col min="8962" max="8962" width="13.140625" style="6" bestFit="1" customWidth="1"/>
    <col min="8963" max="9216" width="8.85546875" style="6"/>
    <col min="9217" max="9217" width="22.28515625" style="6" customWidth="1"/>
    <col min="9218" max="9218" width="13.140625" style="6" bestFit="1" customWidth="1"/>
    <col min="9219" max="9472" width="8.85546875" style="6"/>
    <col min="9473" max="9473" width="22.28515625" style="6" customWidth="1"/>
    <col min="9474" max="9474" width="13.140625" style="6" bestFit="1" customWidth="1"/>
    <col min="9475" max="9728" width="8.85546875" style="6"/>
    <col min="9729" max="9729" width="22.28515625" style="6" customWidth="1"/>
    <col min="9730" max="9730" width="13.140625" style="6" bestFit="1" customWidth="1"/>
    <col min="9731" max="9984" width="8.85546875" style="6"/>
    <col min="9985" max="9985" width="22.28515625" style="6" customWidth="1"/>
    <col min="9986" max="9986" width="13.140625" style="6" bestFit="1" customWidth="1"/>
    <col min="9987" max="10240" width="8.85546875" style="6"/>
    <col min="10241" max="10241" width="22.28515625" style="6" customWidth="1"/>
    <col min="10242" max="10242" width="13.140625" style="6" bestFit="1" customWidth="1"/>
    <col min="10243" max="10496" width="8.85546875" style="6"/>
    <col min="10497" max="10497" width="22.28515625" style="6" customWidth="1"/>
    <col min="10498" max="10498" width="13.140625" style="6" bestFit="1" customWidth="1"/>
    <col min="10499" max="10752" width="8.85546875" style="6"/>
    <col min="10753" max="10753" width="22.28515625" style="6" customWidth="1"/>
    <col min="10754" max="10754" width="13.140625" style="6" bestFit="1" customWidth="1"/>
    <col min="10755" max="11008" width="8.85546875" style="6"/>
    <col min="11009" max="11009" width="22.28515625" style="6" customWidth="1"/>
    <col min="11010" max="11010" width="13.140625" style="6" bestFit="1" customWidth="1"/>
    <col min="11011" max="11264" width="8.85546875" style="6"/>
    <col min="11265" max="11265" width="22.28515625" style="6" customWidth="1"/>
    <col min="11266" max="11266" width="13.140625" style="6" bestFit="1" customWidth="1"/>
    <col min="11267" max="11520" width="8.85546875" style="6"/>
    <col min="11521" max="11521" width="22.28515625" style="6" customWidth="1"/>
    <col min="11522" max="11522" width="13.140625" style="6" bestFit="1" customWidth="1"/>
    <col min="11523" max="11776" width="8.85546875" style="6"/>
    <col min="11777" max="11777" width="22.28515625" style="6" customWidth="1"/>
    <col min="11778" max="11778" width="13.140625" style="6" bestFit="1" customWidth="1"/>
    <col min="11779" max="12032" width="8.85546875" style="6"/>
    <col min="12033" max="12033" width="22.28515625" style="6" customWidth="1"/>
    <col min="12034" max="12034" width="13.140625" style="6" bestFit="1" customWidth="1"/>
    <col min="12035" max="12288" width="8.85546875" style="6"/>
    <col min="12289" max="12289" width="22.28515625" style="6" customWidth="1"/>
    <col min="12290" max="12290" width="13.140625" style="6" bestFit="1" customWidth="1"/>
    <col min="12291" max="12544" width="8.85546875" style="6"/>
    <col min="12545" max="12545" width="22.28515625" style="6" customWidth="1"/>
    <col min="12546" max="12546" width="13.140625" style="6" bestFit="1" customWidth="1"/>
    <col min="12547" max="12800" width="8.85546875" style="6"/>
    <col min="12801" max="12801" width="22.28515625" style="6" customWidth="1"/>
    <col min="12802" max="12802" width="13.140625" style="6" bestFit="1" customWidth="1"/>
    <col min="12803" max="13056" width="8.85546875" style="6"/>
    <col min="13057" max="13057" width="22.28515625" style="6" customWidth="1"/>
    <col min="13058" max="13058" width="13.140625" style="6" bestFit="1" customWidth="1"/>
    <col min="13059" max="13312" width="8.85546875" style="6"/>
    <col min="13313" max="13313" width="22.28515625" style="6" customWidth="1"/>
    <col min="13314" max="13314" width="13.140625" style="6" bestFit="1" customWidth="1"/>
    <col min="13315" max="13568" width="8.85546875" style="6"/>
    <col min="13569" max="13569" width="22.28515625" style="6" customWidth="1"/>
    <col min="13570" max="13570" width="13.140625" style="6" bestFit="1" customWidth="1"/>
    <col min="13571" max="13824" width="8.85546875" style="6"/>
    <col min="13825" max="13825" width="22.28515625" style="6" customWidth="1"/>
    <col min="13826" max="13826" width="13.140625" style="6" bestFit="1" customWidth="1"/>
    <col min="13827" max="14080" width="8.85546875" style="6"/>
    <col min="14081" max="14081" width="22.28515625" style="6" customWidth="1"/>
    <col min="14082" max="14082" width="13.140625" style="6" bestFit="1" customWidth="1"/>
    <col min="14083" max="14336" width="8.85546875" style="6"/>
    <col min="14337" max="14337" width="22.28515625" style="6" customWidth="1"/>
    <col min="14338" max="14338" width="13.140625" style="6" bestFit="1" customWidth="1"/>
    <col min="14339" max="14592" width="8.85546875" style="6"/>
    <col min="14593" max="14593" width="22.28515625" style="6" customWidth="1"/>
    <col min="14594" max="14594" width="13.140625" style="6" bestFit="1" customWidth="1"/>
    <col min="14595" max="14848" width="8.85546875" style="6"/>
    <col min="14849" max="14849" width="22.28515625" style="6" customWidth="1"/>
    <col min="14850" max="14850" width="13.140625" style="6" bestFit="1" customWidth="1"/>
    <col min="14851" max="15104" width="8.85546875" style="6"/>
    <col min="15105" max="15105" width="22.28515625" style="6" customWidth="1"/>
    <col min="15106" max="15106" width="13.140625" style="6" bestFit="1" customWidth="1"/>
    <col min="15107" max="15360" width="8.85546875" style="6"/>
    <col min="15361" max="15361" width="22.28515625" style="6" customWidth="1"/>
    <col min="15362" max="15362" width="13.140625" style="6" bestFit="1" customWidth="1"/>
    <col min="15363" max="15616" width="8.85546875" style="6"/>
    <col min="15617" max="15617" width="22.28515625" style="6" customWidth="1"/>
    <col min="15618" max="15618" width="13.140625" style="6" bestFit="1" customWidth="1"/>
    <col min="15619" max="15872" width="8.85546875" style="6"/>
    <col min="15873" max="15873" width="22.28515625" style="6" customWidth="1"/>
    <col min="15874" max="15874" width="13.140625" style="6" bestFit="1" customWidth="1"/>
    <col min="15875" max="16128" width="8.85546875" style="6"/>
    <col min="16129" max="16129" width="22.28515625" style="6" customWidth="1"/>
    <col min="16130" max="16130" width="13.140625" style="6" bestFit="1" customWidth="1"/>
    <col min="16131" max="16384" width="8.85546875" style="6"/>
  </cols>
  <sheetData>
    <row r="1" spans="1:2" ht="23.25" x14ac:dyDescent="0.35">
      <c r="A1" s="12" t="s">
        <v>18</v>
      </c>
    </row>
    <row r="2" spans="1:2" x14ac:dyDescent="0.25">
      <c r="A2" s="7" t="s">
        <v>19</v>
      </c>
      <c r="B2" s="8">
        <v>0.08</v>
      </c>
    </row>
    <row r="3" spans="1:2" x14ac:dyDescent="0.25">
      <c r="A3" s="7" t="s">
        <v>20</v>
      </c>
      <c r="B3" s="9">
        <v>5</v>
      </c>
    </row>
    <row r="4" spans="1:2" x14ac:dyDescent="0.25">
      <c r="A4" s="7" t="s">
        <v>21</v>
      </c>
      <c r="B4" s="10">
        <v>10000</v>
      </c>
    </row>
    <row r="5" spans="1:2" x14ac:dyDescent="0.25">
      <c r="A5" s="7" t="s">
        <v>22</v>
      </c>
      <c r="B5" s="11"/>
    </row>
  </sheetData>
  <pageMargins left="0.75" right="0.75" top="1" bottom="1" header="0.5" footer="0.5"/>
  <pageSetup paperSize="0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D2C5-4D57-487B-925A-0FF596CBC45B}">
  <sheetPr published="0" codeName="Sheet8"/>
  <dimension ref="B2:D33"/>
  <sheetViews>
    <sheetView workbookViewId="0">
      <selection activeCell="C22" sqref="C22"/>
    </sheetView>
  </sheetViews>
  <sheetFormatPr defaultColWidth="12.5703125" defaultRowHeight="15.75" x14ac:dyDescent="0.25"/>
  <cols>
    <col min="1" max="1" width="12.5703125" style="15"/>
    <col min="2" max="2" width="26" style="15" bestFit="1" customWidth="1"/>
    <col min="3" max="3" width="16.7109375" style="17" bestFit="1" customWidth="1"/>
    <col min="4" max="4" width="13.85546875" style="17" bestFit="1" customWidth="1"/>
    <col min="5" max="16384" width="12.5703125" style="15"/>
  </cols>
  <sheetData>
    <row r="2" spans="2:4" ht="16.5" thickBot="1" x14ac:dyDescent="0.3">
      <c r="B2" s="13" t="s">
        <v>23</v>
      </c>
      <c r="C2" s="14" t="s">
        <v>24</v>
      </c>
      <c r="D2" s="14" t="s">
        <v>25</v>
      </c>
    </row>
    <row r="3" spans="2:4" ht="16.5" thickTop="1" x14ac:dyDescent="0.25">
      <c r="B3" s="15" t="s">
        <v>26</v>
      </c>
      <c r="C3" s="16">
        <v>996336</v>
      </c>
      <c r="D3" s="16">
        <v>960492</v>
      </c>
    </row>
    <row r="4" spans="2:4" x14ac:dyDescent="0.25">
      <c r="B4" s="15" t="s">
        <v>27</v>
      </c>
      <c r="C4" s="16">
        <v>606731</v>
      </c>
      <c r="D4" s="16">
        <v>577983</v>
      </c>
    </row>
    <row r="5" spans="2:4" x14ac:dyDescent="0.25">
      <c r="B5" s="15" t="s">
        <v>28</v>
      </c>
      <c r="C5" s="16">
        <v>622781</v>
      </c>
      <c r="D5" s="16">
        <v>967580</v>
      </c>
    </row>
    <row r="6" spans="2:4" x14ac:dyDescent="0.25">
      <c r="B6" s="15" t="s">
        <v>29</v>
      </c>
      <c r="C6" s="16">
        <v>765327</v>
      </c>
      <c r="D6" s="16">
        <v>771399</v>
      </c>
    </row>
    <row r="7" spans="2:4" x14ac:dyDescent="0.25">
      <c r="B7" s="15" t="s">
        <v>30</v>
      </c>
      <c r="C7" s="16">
        <v>863589</v>
      </c>
      <c r="D7" s="16">
        <v>827213</v>
      </c>
    </row>
    <row r="8" spans="2:4" x14ac:dyDescent="0.25">
      <c r="B8" s="15" t="s">
        <v>31</v>
      </c>
      <c r="C8" s="16">
        <v>795518</v>
      </c>
      <c r="D8" s="16">
        <v>669394</v>
      </c>
    </row>
    <row r="9" spans="2:4" x14ac:dyDescent="0.25">
      <c r="B9" s="15" t="s">
        <v>32</v>
      </c>
      <c r="C9" s="16">
        <v>722740</v>
      </c>
      <c r="D9" s="16">
        <v>626945</v>
      </c>
    </row>
    <row r="10" spans="2:4" x14ac:dyDescent="0.25">
      <c r="B10" s="15" t="s">
        <v>33</v>
      </c>
      <c r="C10" s="16">
        <v>992059</v>
      </c>
      <c r="D10" s="16">
        <v>574472</v>
      </c>
    </row>
    <row r="11" spans="2:4" x14ac:dyDescent="0.25">
      <c r="B11" s="15" t="s">
        <v>34</v>
      </c>
      <c r="C11" s="16">
        <v>659380</v>
      </c>
      <c r="D11" s="16">
        <v>827932</v>
      </c>
    </row>
    <row r="12" spans="2:4" x14ac:dyDescent="0.25">
      <c r="B12" s="15" t="s">
        <v>35</v>
      </c>
      <c r="C12" s="16">
        <v>509623</v>
      </c>
      <c r="D12" s="16">
        <v>569609</v>
      </c>
    </row>
    <row r="13" spans="2:4" x14ac:dyDescent="0.25">
      <c r="B13" s="15" t="s">
        <v>36</v>
      </c>
      <c r="C13" s="16">
        <v>987777</v>
      </c>
      <c r="D13" s="16">
        <v>558601</v>
      </c>
    </row>
    <row r="14" spans="2:4" x14ac:dyDescent="0.25">
      <c r="B14" s="15" t="s">
        <v>37</v>
      </c>
      <c r="C14" s="16">
        <v>685091</v>
      </c>
      <c r="D14" s="16">
        <v>692182</v>
      </c>
    </row>
    <row r="15" spans="2:4" x14ac:dyDescent="0.25">
      <c r="B15" s="15" t="s">
        <v>38</v>
      </c>
      <c r="C15" s="16">
        <v>540484</v>
      </c>
      <c r="D15" s="16">
        <v>693762</v>
      </c>
    </row>
    <row r="16" spans="2:4" x14ac:dyDescent="0.25">
      <c r="B16" s="15" t="s">
        <v>39</v>
      </c>
      <c r="C16" s="16">
        <v>650733</v>
      </c>
      <c r="D16" s="16">
        <v>823034</v>
      </c>
    </row>
    <row r="17" spans="2:4" x14ac:dyDescent="0.25">
      <c r="B17" s="15" t="s">
        <v>40</v>
      </c>
      <c r="C17" s="16">
        <v>509863</v>
      </c>
      <c r="D17" s="16">
        <v>511569</v>
      </c>
    </row>
    <row r="18" spans="2:4" x14ac:dyDescent="0.25">
      <c r="B18" s="15" t="s">
        <v>41</v>
      </c>
      <c r="C18" s="16">
        <v>503699</v>
      </c>
      <c r="D18" s="16">
        <v>975455</v>
      </c>
    </row>
    <row r="19" spans="2:4" x14ac:dyDescent="0.25">
      <c r="B19" s="15" t="s">
        <v>42</v>
      </c>
      <c r="C19" s="16">
        <v>630263</v>
      </c>
      <c r="D19" s="16">
        <v>599514</v>
      </c>
    </row>
    <row r="20" spans="2:4" x14ac:dyDescent="0.25">
      <c r="B20" s="15" t="s">
        <v>43</v>
      </c>
      <c r="C20" s="16">
        <v>779722</v>
      </c>
      <c r="D20" s="16">
        <v>596353</v>
      </c>
    </row>
    <row r="21" spans="2:4" x14ac:dyDescent="0.25">
      <c r="B21" s="15" t="s">
        <v>44</v>
      </c>
      <c r="C21" s="16">
        <v>592802</v>
      </c>
      <c r="D21" s="16">
        <v>652171</v>
      </c>
    </row>
    <row r="22" spans="2:4" ht="16.5" thickBot="1" x14ac:dyDescent="0.3">
      <c r="B22" s="18" t="s">
        <v>13</v>
      </c>
      <c r="C22" s="19"/>
      <c r="D22" s="20"/>
    </row>
    <row r="23" spans="2:4" ht="16.5" thickTop="1" x14ac:dyDescent="0.25">
      <c r="B23" s="17"/>
      <c r="D23" s="15"/>
    </row>
    <row r="24" spans="2:4" x14ac:dyDescent="0.25">
      <c r="B24" s="17"/>
      <c r="D24" s="15"/>
    </row>
    <row r="25" spans="2:4" x14ac:dyDescent="0.25">
      <c r="B25" s="17"/>
      <c r="D25" s="15"/>
    </row>
    <row r="26" spans="2:4" x14ac:dyDescent="0.25">
      <c r="B26" s="17"/>
      <c r="D26" s="15"/>
    </row>
    <row r="27" spans="2:4" x14ac:dyDescent="0.25">
      <c r="B27" s="17"/>
      <c r="D27" s="15"/>
    </row>
    <row r="28" spans="2:4" x14ac:dyDescent="0.25">
      <c r="B28" s="17"/>
      <c r="D28" s="15"/>
    </row>
    <row r="29" spans="2:4" x14ac:dyDescent="0.25">
      <c r="B29" s="17"/>
      <c r="D29" s="15"/>
    </row>
    <row r="30" spans="2:4" x14ac:dyDescent="0.25">
      <c r="B30" s="17"/>
      <c r="D30" s="15"/>
    </row>
    <row r="31" spans="2:4" x14ac:dyDescent="0.25">
      <c r="B31" s="17"/>
      <c r="D31" s="15"/>
    </row>
    <row r="32" spans="2:4" x14ac:dyDescent="0.25">
      <c r="B32" s="17"/>
      <c r="D32" s="15"/>
    </row>
    <row r="33" spans="2:4" x14ac:dyDescent="0.25">
      <c r="B33" s="17"/>
      <c r="D33" s="15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0FD2B-1792-4384-999A-9910E40B2312}">
  <sheetPr published="0" codeName="Sheet3"/>
  <dimension ref="A1:N6"/>
  <sheetViews>
    <sheetView workbookViewId="0">
      <selection activeCell="B5" sqref="B5"/>
    </sheetView>
  </sheetViews>
  <sheetFormatPr defaultColWidth="8.85546875" defaultRowHeight="15.75" x14ac:dyDescent="0.25"/>
  <cols>
    <col min="1" max="1" width="13.28515625" style="3" bestFit="1" customWidth="1"/>
    <col min="2" max="13" width="8.42578125" style="3" bestFit="1" customWidth="1"/>
    <col min="14" max="14" width="9.5703125" style="3" bestFit="1" customWidth="1"/>
    <col min="15" max="16384" width="8.85546875" style="3"/>
  </cols>
  <sheetData>
    <row r="1" spans="1:14" s="1" customFormat="1" ht="1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6.5" thickTop="1" x14ac:dyDescent="0.25">
      <c r="A2" s="2" t="s">
        <v>14</v>
      </c>
      <c r="B2" s="3">
        <v>23500</v>
      </c>
      <c r="C2" s="3">
        <v>23000</v>
      </c>
      <c r="D2" s="3">
        <v>24000</v>
      </c>
      <c r="E2" s="3">
        <v>25100</v>
      </c>
      <c r="F2" s="3">
        <v>25000</v>
      </c>
      <c r="G2" s="3">
        <v>25400</v>
      </c>
      <c r="H2" s="3">
        <v>26000</v>
      </c>
      <c r="I2" s="3">
        <v>24000</v>
      </c>
      <c r="J2" s="3">
        <v>24000</v>
      </c>
      <c r="K2" s="3">
        <v>26000</v>
      </c>
      <c r="L2" s="3">
        <v>24000</v>
      </c>
      <c r="M2" s="3">
        <v>24000</v>
      </c>
      <c r="N2" s="3">
        <f>SUM(B2:M2)</f>
        <v>294000</v>
      </c>
    </row>
    <row r="3" spans="1:14" x14ac:dyDescent="0.25">
      <c r="A3" s="2" t="s">
        <v>15</v>
      </c>
      <c r="B3" s="3">
        <v>28750</v>
      </c>
      <c r="C3" s="3">
        <v>27900</v>
      </c>
      <c r="D3" s="3">
        <v>29500</v>
      </c>
      <c r="E3" s="3">
        <v>31000</v>
      </c>
      <c r="F3" s="3">
        <v>30500</v>
      </c>
      <c r="G3" s="3">
        <v>30000</v>
      </c>
      <c r="H3" s="3">
        <v>31000</v>
      </c>
      <c r="I3" s="3">
        <v>29500</v>
      </c>
      <c r="J3" s="3">
        <v>29500</v>
      </c>
      <c r="K3" s="3">
        <v>32000</v>
      </c>
      <c r="L3" s="3">
        <v>29500</v>
      </c>
      <c r="M3" s="3">
        <v>29500</v>
      </c>
      <c r="N3" s="3">
        <f t="shared" ref="N3:N5" si="0">SUM(B3:M3)</f>
        <v>358650</v>
      </c>
    </row>
    <row r="4" spans="1:14" x14ac:dyDescent="0.25">
      <c r="A4" s="2" t="s">
        <v>16</v>
      </c>
      <c r="B4" s="3">
        <v>24400</v>
      </c>
      <c r="C4" s="3">
        <v>24300</v>
      </c>
      <c r="D4" s="3">
        <v>25250</v>
      </c>
      <c r="E4" s="3">
        <v>26600</v>
      </c>
      <c r="F4" s="3">
        <v>27000</v>
      </c>
      <c r="G4" s="3">
        <v>26750</v>
      </c>
      <c r="H4" s="3">
        <v>27000</v>
      </c>
      <c r="I4" s="3">
        <v>25250</v>
      </c>
      <c r="J4" s="3">
        <v>25250</v>
      </c>
      <c r="K4" s="3">
        <v>28000</v>
      </c>
      <c r="L4" s="3">
        <v>25250</v>
      </c>
      <c r="M4" s="3">
        <v>25250</v>
      </c>
      <c r="N4" s="3">
        <f t="shared" si="0"/>
        <v>310300</v>
      </c>
    </row>
    <row r="5" spans="1:14" s="5" customFormat="1" ht="16.5" thickBot="1" x14ac:dyDescent="0.3">
      <c r="A5" s="4" t="s">
        <v>17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6.5" thickTop="1" x14ac:dyDescent="0.25"/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327D1-19CF-4D72-B8F9-BB16CA28DE03}">
  <sheetPr published="0" codeName="Sheet11"/>
  <dimension ref="A1:B13"/>
  <sheetViews>
    <sheetView workbookViewId="0">
      <selection activeCell="B7" sqref="B7"/>
    </sheetView>
  </sheetViews>
  <sheetFormatPr defaultColWidth="8.85546875" defaultRowHeight="15" x14ac:dyDescent="0.2"/>
  <cols>
    <col min="1" max="1" width="27.140625" style="22" bestFit="1" customWidth="1"/>
    <col min="2" max="2" width="11" style="22" bestFit="1" customWidth="1"/>
    <col min="3" max="16384" width="8.85546875" style="22"/>
  </cols>
  <sheetData>
    <row r="1" spans="1:2" ht="23.25" x14ac:dyDescent="0.35">
      <c r="A1" s="21" t="s">
        <v>45</v>
      </c>
      <c r="B1" s="21"/>
    </row>
    <row r="3" spans="1:2" ht="20.25" thickBot="1" x14ac:dyDescent="0.35">
      <c r="A3" s="27" t="s">
        <v>46</v>
      </c>
    </row>
    <row r="4" spans="1:2" ht="16.5" thickTop="1" x14ac:dyDescent="0.25">
      <c r="A4" s="23" t="s">
        <v>47</v>
      </c>
      <c r="B4" s="24">
        <v>0.06</v>
      </c>
    </row>
    <row r="5" spans="1:2" ht="15.75" x14ac:dyDescent="0.25">
      <c r="A5" s="23" t="s">
        <v>48</v>
      </c>
      <c r="B5" s="22">
        <v>5</v>
      </c>
    </row>
    <row r="6" spans="1:2" ht="15.75" x14ac:dyDescent="0.25">
      <c r="A6" s="23" t="s">
        <v>49</v>
      </c>
      <c r="B6" s="25">
        <v>10000</v>
      </c>
    </row>
    <row r="7" spans="1:2" ht="15.75" x14ac:dyDescent="0.25">
      <c r="A7" s="23" t="s">
        <v>50</v>
      </c>
      <c r="B7" s="26"/>
    </row>
    <row r="9" spans="1:2" ht="20.25" thickBot="1" x14ac:dyDescent="0.35">
      <c r="A9" s="27" t="s">
        <v>51</v>
      </c>
    </row>
    <row r="10" spans="1:2" ht="16.5" thickTop="1" x14ac:dyDescent="0.25">
      <c r="A10" s="23" t="s">
        <v>47</v>
      </c>
      <c r="B10" s="24">
        <v>0.05</v>
      </c>
    </row>
    <row r="11" spans="1:2" ht="15.75" x14ac:dyDescent="0.25">
      <c r="A11" s="23" t="s">
        <v>48</v>
      </c>
      <c r="B11" s="22">
        <v>10</v>
      </c>
    </row>
    <row r="12" spans="1:2" ht="15.75" x14ac:dyDescent="0.25">
      <c r="A12" s="23" t="s">
        <v>49</v>
      </c>
      <c r="B12" s="25">
        <v>10000</v>
      </c>
    </row>
    <row r="13" spans="1:2" ht="15.75" x14ac:dyDescent="0.25">
      <c r="A13" s="23" t="s">
        <v>50</v>
      </c>
      <c r="B13" s="26"/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C2077-8EC8-4086-8FDB-517392CDE654}">
  <sheetPr published="0" codeName="Sheet4"/>
  <dimension ref="A1:R17"/>
  <sheetViews>
    <sheetView workbookViewId="0">
      <selection activeCell="R17" sqref="R17"/>
    </sheetView>
  </sheetViews>
  <sheetFormatPr defaultColWidth="10.140625" defaultRowHeight="15.75" x14ac:dyDescent="0.25"/>
  <cols>
    <col min="1" max="1" width="24.140625" style="30" bestFit="1" customWidth="1"/>
    <col min="2" max="4" width="10.140625" style="30"/>
    <col min="5" max="5" width="12.140625" style="30" bestFit="1" customWidth="1"/>
    <col min="6" max="8" width="10.140625" style="30"/>
    <col min="9" max="9" width="13" style="30" bestFit="1" customWidth="1"/>
    <col min="10" max="12" width="10.140625" style="30"/>
    <col min="13" max="13" width="12.5703125" style="30" bestFit="1" customWidth="1"/>
    <col min="14" max="16" width="10.140625" style="30"/>
    <col min="17" max="17" width="12.5703125" style="30" bestFit="1" customWidth="1"/>
    <col min="18" max="16384" width="10.140625" style="30"/>
  </cols>
  <sheetData>
    <row r="1" spans="1:18" x14ac:dyDescent="0.25">
      <c r="A1" s="28"/>
      <c r="B1" s="29" t="s">
        <v>1</v>
      </c>
      <c r="C1" s="29" t="s">
        <v>2</v>
      </c>
      <c r="D1" s="29" t="s">
        <v>3</v>
      </c>
      <c r="E1" s="29" t="s">
        <v>52</v>
      </c>
      <c r="F1" s="29" t="s">
        <v>4</v>
      </c>
      <c r="G1" s="29" t="s">
        <v>5</v>
      </c>
      <c r="H1" s="29" t="s">
        <v>6</v>
      </c>
      <c r="I1" s="29" t="s">
        <v>53</v>
      </c>
      <c r="J1" s="29" t="s">
        <v>7</v>
      </c>
      <c r="K1" s="29" t="s">
        <v>8</v>
      </c>
      <c r="L1" s="29" t="s">
        <v>9</v>
      </c>
      <c r="M1" s="29" t="s">
        <v>54</v>
      </c>
      <c r="N1" s="29" t="s">
        <v>10</v>
      </c>
      <c r="O1" s="29" t="s">
        <v>11</v>
      </c>
      <c r="P1" s="29" t="s">
        <v>12</v>
      </c>
      <c r="Q1" s="29" t="s">
        <v>55</v>
      </c>
      <c r="R1" s="29" t="s">
        <v>13</v>
      </c>
    </row>
    <row r="2" spans="1:18" ht="21" customHeight="1" x14ac:dyDescent="0.25">
      <c r="A2" s="31" t="s">
        <v>0</v>
      </c>
      <c r="B2" s="32"/>
      <c r="C2" s="32"/>
      <c r="D2" s="32"/>
      <c r="E2" s="33"/>
      <c r="F2" s="32"/>
      <c r="G2" s="32"/>
      <c r="H2" s="32"/>
      <c r="I2" s="33"/>
      <c r="J2" s="32"/>
      <c r="K2" s="32"/>
      <c r="L2" s="32"/>
      <c r="M2" s="33"/>
      <c r="N2" s="32"/>
      <c r="O2" s="32"/>
      <c r="P2" s="32"/>
      <c r="Q2" s="33"/>
      <c r="R2" s="33"/>
    </row>
    <row r="3" spans="1:18" x14ac:dyDescent="0.25">
      <c r="A3" s="34" t="s">
        <v>14</v>
      </c>
      <c r="B3" s="35">
        <v>23500</v>
      </c>
      <c r="C3" s="35">
        <v>23000</v>
      </c>
      <c r="D3" s="35">
        <v>24000</v>
      </c>
      <c r="E3" s="36">
        <f>SUM(B3:D3)</f>
        <v>70500</v>
      </c>
      <c r="F3" s="35">
        <v>25100</v>
      </c>
      <c r="G3" s="35">
        <v>25000</v>
      </c>
      <c r="H3" s="35">
        <v>25400</v>
      </c>
      <c r="I3" s="36">
        <f>SUM(F3:H3)</f>
        <v>75500</v>
      </c>
      <c r="J3" s="35">
        <v>26000</v>
      </c>
      <c r="K3" s="35">
        <v>24000</v>
      </c>
      <c r="L3" s="35">
        <v>24000</v>
      </c>
      <c r="M3" s="36">
        <f>SUM(J3:L3)</f>
        <v>74000</v>
      </c>
      <c r="N3" s="35">
        <v>26000</v>
      </c>
      <c r="O3" s="35">
        <v>24000</v>
      </c>
      <c r="P3" s="35">
        <v>24000</v>
      </c>
      <c r="Q3" s="36">
        <f>SUM(N3:P3)</f>
        <v>74000</v>
      </c>
      <c r="R3" s="36">
        <f>SUM(Q3,M3,I3,E3)</f>
        <v>294000</v>
      </c>
    </row>
    <row r="4" spans="1:18" x14ac:dyDescent="0.25">
      <c r="A4" s="34" t="s">
        <v>15</v>
      </c>
      <c r="B4" s="35">
        <v>28750</v>
      </c>
      <c r="C4" s="35">
        <v>27800</v>
      </c>
      <c r="D4" s="35">
        <v>29500</v>
      </c>
      <c r="E4" s="36">
        <f>SUM(B4:D4)</f>
        <v>86050</v>
      </c>
      <c r="F4" s="35">
        <v>31000</v>
      </c>
      <c r="G4" s="35">
        <v>30500</v>
      </c>
      <c r="H4" s="35">
        <v>30000</v>
      </c>
      <c r="I4" s="36">
        <f>SUM(F4:H4)</f>
        <v>91500</v>
      </c>
      <c r="J4" s="35">
        <v>31000</v>
      </c>
      <c r="K4" s="35">
        <v>29500</v>
      </c>
      <c r="L4" s="35">
        <v>29500</v>
      </c>
      <c r="M4" s="36">
        <f>SUM(J4:L4)</f>
        <v>90000</v>
      </c>
      <c r="N4" s="35">
        <v>32000</v>
      </c>
      <c r="O4" s="35">
        <v>29500</v>
      </c>
      <c r="P4" s="35">
        <v>29500</v>
      </c>
      <c r="Q4" s="36">
        <f>SUM(N4:P4)</f>
        <v>91000</v>
      </c>
      <c r="R4" s="36">
        <f>SUM(Q4,M4,I4,E4)</f>
        <v>358550</v>
      </c>
    </row>
    <row r="5" spans="1:18" x14ac:dyDescent="0.25">
      <c r="A5" s="34" t="s">
        <v>16</v>
      </c>
      <c r="B5" s="35">
        <v>24400</v>
      </c>
      <c r="C5" s="35">
        <v>24000</v>
      </c>
      <c r="D5" s="35">
        <v>25250</v>
      </c>
      <c r="E5" s="36">
        <f>SUM(B5:D5)</f>
        <v>73650</v>
      </c>
      <c r="F5" s="35">
        <v>26600</v>
      </c>
      <c r="G5" s="35">
        <v>27000</v>
      </c>
      <c r="H5" s="35">
        <v>26750</v>
      </c>
      <c r="I5" s="36">
        <f>SUM(F5:H5)</f>
        <v>80350</v>
      </c>
      <c r="J5" s="35">
        <v>27000</v>
      </c>
      <c r="K5" s="35">
        <v>25250</v>
      </c>
      <c r="L5" s="35">
        <v>25250</v>
      </c>
      <c r="M5" s="36">
        <f>SUM(J5:L5)</f>
        <v>77500</v>
      </c>
      <c r="N5" s="35">
        <v>28000</v>
      </c>
      <c r="O5" s="35">
        <v>25250</v>
      </c>
      <c r="P5" s="35">
        <v>25250</v>
      </c>
      <c r="Q5" s="36">
        <f>SUM(N5:P5)</f>
        <v>78500</v>
      </c>
      <c r="R5" s="36">
        <f>SUM(Q5,M5,I5,E5)</f>
        <v>310000</v>
      </c>
    </row>
    <row r="6" spans="1:18" x14ac:dyDescent="0.25">
      <c r="A6" s="28" t="s">
        <v>17</v>
      </c>
      <c r="B6" s="36">
        <f>SUM(B3:B5)</f>
        <v>76650</v>
      </c>
      <c r="C6" s="36">
        <f>SUM(C3:C5)</f>
        <v>74800</v>
      </c>
      <c r="D6" s="36">
        <f>SUM(D3:D5)</f>
        <v>78750</v>
      </c>
      <c r="E6" s="36">
        <f>SUM(B6:D6)</f>
        <v>230200</v>
      </c>
      <c r="F6" s="36">
        <f>SUM(F3:F5)</f>
        <v>82700</v>
      </c>
      <c r="G6" s="36">
        <f>SUM(G3:G5)</f>
        <v>82500</v>
      </c>
      <c r="H6" s="36">
        <f>SUM(H3:H5)</f>
        <v>82150</v>
      </c>
      <c r="I6" s="36">
        <f>SUM(F6:H6)</f>
        <v>247350</v>
      </c>
      <c r="J6" s="36">
        <f>SUM(J3:J5)</f>
        <v>84000</v>
      </c>
      <c r="K6" s="36">
        <f>SUM(K3:K5)</f>
        <v>78750</v>
      </c>
      <c r="L6" s="36">
        <f>SUM(L3:L5)</f>
        <v>78750</v>
      </c>
      <c r="M6" s="36">
        <f>SUM(J6:L6)</f>
        <v>241500</v>
      </c>
      <c r="N6" s="36">
        <f>SUM(N3:N5)</f>
        <v>86000</v>
      </c>
      <c r="O6" s="36">
        <f>SUM(O3:O5)</f>
        <v>78750</v>
      </c>
      <c r="P6" s="36">
        <f>SUM(P3:P5)</f>
        <v>78750</v>
      </c>
      <c r="Q6" s="36">
        <f>SUM(N6:P6)</f>
        <v>243500</v>
      </c>
      <c r="R6" s="36">
        <f>SUM(Q6,M6,I6,E6)</f>
        <v>962550</v>
      </c>
    </row>
    <row r="7" spans="1:18" ht="21" customHeight="1" x14ac:dyDescent="0.25">
      <c r="A7" s="31" t="s">
        <v>56</v>
      </c>
      <c r="B7" s="32"/>
      <c r="C7" s="32"/>
      <c r="D7" s="32"/>
      <c r="E7" s="33"/>
      <c r="F7" s="32"/>
      <c r="G7" s="32"/>
      <c r="H7" s="32"/>
      <c r="I7" s="33"/>
      <c r="J7" s="32"/>
      <c r="K7" s="32"/>
      <c r="L7" s="32"/>
      <c r="M7" s="33"/>
      <c r="N7" s="32"/>
      <c r="O7" s="32"/>
      <c r="P7" s="32"/>
      <c r="Q7" s="33"/>
      <c r="R7" s="33"/>
    </row>
    <row r="8" spans="1:18" x14ac:dyDescent="0.25">
      <c r="A8" s="34" t="s">
        <v>57</v>
      </c>
      <c r="B8" s="35">
        <f>B6*0.08</f>
        <v>6132</v>
      </c>
      <c r="C8" s="35">
        <f>C6*0.08</f>
        <v>5984</v>
      </c>
      <c r="D8" s="35">
        <f t="shared" ref="D8:K8" si="0">D6*0.08</f>
        <v>6300</v>
      </c>
      <c r="E8" s="36">
        <f t="shared" ref="E8:E16" si="1">SUM(B8:D8)</f>
        <v>18416</v>
      </c>
      <c r="F8" s="35">
        <f t="shared" si="0"/>
        <v>6616</v>
      </c>
      <c r="G8" s="35">
        <f t="shared" si="0"/>
        <v>6600</v>
      </c>
      <c r="H8" s="35">
        <f t="shared" si="0"/>
        <v>6572</v>
      </c>
      <c r="I8" s="36">
        <f t="shared" ref="I8:I16" si="2">SUM(F8:H8)</f>
        <v>19788</v>
      </c>
      <c r="J8" s="35">
        <f t="shared" si="0"/>
        <v>6720</v>
      </c>
      <c r="K8" s="35">
        <f t="shared" si="0"/>
        <v>6300</v>
      </c>
      <c r="L8" s="35">
        <f>L6*0.08</f>
        <v>6300</v>
      </c>
      <c r="M8" s="36">
        <f t="shared" ref="M8:M16" si="3">SUM(J8:L8)</f>
        <v>19320</v>
      </c>
      <c r="N8" s="35">
        <f>N6*0.08</f>
        <v>6880</v>
      </c>
      <c r="O8" s="35">
        <f>O6*0.08</f>
        <v>6300</v>
      </c>
      <c r="P8" s="35">
        <f>P6*0.08</f>
        <v>6300</v>
      </c>
      <c r="Q8" s="36">
        <f t="shared" ref="Q8:Q16" si="4">SUM(N8:P8)</f>
        <v>19480</v>
      </c>
      <c r="R8" s="36">
        <f t="shared" ref="R8:R16" si="5">SUM(Q8,M8,I8,E8)</f>
        <v>77004</v>
      </c>
    </row>
    <row r="9" spans="1:18" x14ac:dyDescent="0.25">
      <c r="A9" s="34" t="s">
        <v>58</v>
      </c>
      <c r="B9" s="35">
        <v>4600</v>
      </c>
      <c r="C9" s="35">
        <v>4200</v>
      </c>
      <c r="D9" s="35">
        <v>5200</v>
      </c>
      <c r="E9" s="36">
        <f t="shared" si="1"/>
        <v>14000</v>
      </c>
      <c r="F9" s="35">
        <v>5000</v>
      </c>
      <c r="G9" s="35">
        <v>5500</v>
      </c>
      <c r="H9" s="35">
        <v>5250</v>
      </c>
      <c r="I9" s="36">
        <f t="shared" si="2"/>
        <v>15750</v>
      </c>
      <c r="J9" s="35">
        <v>5500</v>
      </c>
      <c r="K9" s="35">
        <v>5200</v>
      </c>
      <c r="L9" s="35">
        <v>5200</v>
      </c>
      <c r="M9" s="36">
        <f t="shared" si="3"/>
        <v>15900</v>
      </c>
      <c r="N9" s="35">
        <v>4500</v>
      </c>
      <c r="O9" s="35">
        <v>5200</v>
      </c>
      <c r="P9" s="35">
        <v>5200</v>
      </c>
      <c r="Q9" s="36">
        <f t="shared" si="4"/>
        <v>14900</v>
      </c>
      <c r="R9" s="36">
        <f t="shared" si="5"/>
        <v>60550</v>
      </c>
    </row>
    <row r="10" spans="1:18" x14ac:dyDescent="0.25">
      <c r="A10" s="34" t="s">
        <v>59</v>
      </c>
      <c r="B10" s="35">
        <v>2100</v>
      </c>
      <c r="C10" s="35">
        <v>2100</v>
      </c>
      <c r="D10" s="35">
        <v>2100</v>
      </c>
      <c r="E10" s="36">
        <f t="shared" si="1"/>
        <v>6300</v>
      </c>
      <c r="F10" s="35">
        <v>2100</v>
      </c>
      <c r="G10" s="35">
        <v>2100</v>
      </c>
      <c r="H10" s="35">
        <v>2100</v>
      </c>
      <c r="I10" s="36">
        <f t="shared" si="2"/>
        <v>6300</v>
      </c>
      <c r="J10" s="35">
        <v>2100</v>
      </c>
      <c r="K10" s="35">
        <v>2100</v>
      </c>
      <c r="L10" s="35">
        <v>2100</v>
      </c>
      <c r="M10" s="36">
        <f t="shared" si="3"/>
        <v>6300</v>
      </c>
      <c r="N10" s="35">
        <v>2100</v>
      </c>
      <c r="O10" s="35">
        <v>2100</v>
      </c>
      <c r="P10" s="35">
        <v>2100</v>
      </c>
      <c r="Q10" s="36">
        <f t="shared" si="4"/>
        <v>6300</v>
      </c>
      <c r="R10" s="36">
        <f t="shared" si="5"/>
        <v>25200</v>
      </c>
    </row>
    <row r="11" spans="1:18" x14ac:dyDescent="0.25">
      <c r="A11" s="34" t="s">
        <v>60</v>
      </c>
      <c r="B11" s="35">
        <v>1300</v>
      </c>
      <c r="C11" s="35">
        <v>1200</v>
      </c>
      <c r="D11" s="35">
        <v>1400</v>
      </c>
      <c r="E11" s="36">
        <f t="shared" si="1"/>
        <v>3900</v>
      </c>
      <c r="F11" s="35">
        <v>1300</v>
      </c>
      <c r="G11" s="35">
        <v>1250</v>
      </c>
      <c r="H11" s="35">
        <v>1400</v>
      </c>
      <c r="I11" s="36">
        <f t="shared" si="2"/>
        <v>3950</v>
      </c>
      <c r="J11" s="35">
        <v>1300</v>
      </c>
      <c r="K11" s="35">
        <v>1400</v>
      </c>
      <c r="L11" s="35">
        <v>1400</v>
      </c>
      <c r="M11" s="36">
        <f t="shared" si="3"/>
        <v>4100</v>
      </c>
      <c r="N11" s="35">
        <v>1250</v>
      </c>
      <c r="O11" s="35">
        <v>1350</v>
      </c>
      <c r="P11" s="35">
        <v>1400</v>
      </c>
      <c r="Q11" s="36">
        <f t="shared" si="4"/>
        <v>4000</v>
      </c>
      <c r="R11" s="36">
        <f t="shared" si="5"/>
        <v>15950</v>
      </c>
    </row>
    <row r="12" spans="1:18" x14ac:dyDescent="0.25">
      <c r="A12" s="34" t="s">
        <v>61</v>
      </c>
      <c r="B12" s="35">
        <v>16000</v>
      </c>
      <c r="C12" s="35">
        <v>16000</v>
      </c>
      <c r="D12" s="35">
        <v>16500</v>
      </c>
      <c r="E12" s="36">
        <f t="shared" si="1"/>
        <v>48500</v>
      </c>
      <c r="F12" s="35">
        <v>16500</v>
      </c>
      <c r="G12" s="35">
        <v>16500</v>
      </c>
      <c r="H12" s="35">
        <v>17000</v>
      </c>
      <c r="I12" s="36">
        <f t="shared" si="2"/>
        <v>50000</v>
      </c>
      <c r="J12" s="35">
        <v>17000</v>
      </c>
      <c r="K12" s="35">
        <v>17000</v>
      </c>
      <c r="L12" s="35">
        <v>17000</v>
      </c>
      <c r="M12" s="36">
        <f t="shared" si="3"/>
        <v>51000</v>
      </c>
      <c r="N12" s="35">
        <v>17000</v>
      </c>
      <c r="O12" s="35">
        <v>17500</v>
      </c>
      <c r="P12" s="35">
        <v>17500</v>
      </c>
      <c r="Q12" s="36">
        <f t="shared" si="4"/>
        <v>52000</v>
      </c>
      <c r="R12" s="36">
        <f t="shared" si="5"/>
        <v>201500</v>
      </c>
    </row>
    <row r="13" spans="1:18" x14ac:dyDescent="0.25">
      <c r="A13" s="34" t="s">
        <v>62</v>
      </c>
      <c r="B13" s="35">
        <v>14250</v>
      </c>
      <c r="C13" s="35">
        <v>13750</v>
      </c>
      <c r="D13" s="35">
        <v>14500</v>
      </c>
      <c r="E13" s="36">
        <f t="shared" si="1"/>
        <v>42500</v>
      </c>
      <c r="F13" s="35">
        <v>15000</v>
      </c>
      <c r="G13" s="35">
        <v>14500</v>
      </c>
      <c r="H13" s="35">
        <v>14750</v>
      </c>
      <c r="I13" s="36">
        <f t="shared" si="2"/>
        <v>44250</v>
      </c>
      <c r="J13" s="35">
        <v>15000</v>
      </c>
      <c r="K13" s="35">
        <v>14500</v>
      </c>
      <c r="L13" s="35">
        <v>14500</v>
      </c>
      <c r="M13" s="36">
        <f t="shared" si="3"/>
        <v>44000</v>
      </c>
      <c r="N13" s="35">
        <v>15750</v>
      </c>
      <c r="O13" s="35">
        <v>15250</v>
      </c>
      <c r="P13" s="35">
        <v>14500</v>
      </c>
      <c r="Q13" s="36">
        <f t="shared" si="4"/>
        <v>45500</v>
      </c>
      <c r="R13" s="36">
        <f t="shared" si="5"/>
        <v>176250</v>
      </c>
    </row>
    <row r="14" spans="1:18" x14ac:dyDescent="0.25">
      <c r="A14" s="34" t="s">
        <v>63</v>
      </c>
      <c r="B14" s="35">
        <v>500</v>
      </c>
      <c r="C14" s="35">
        <v>600</v>
      </c>
      <c r="D14" s="35">
        <v>600</v>
      </c>
      <c r="E14" s="36">
        <f t="shared" si="1"/>
        <v>1700</v>
      </c>
      <c r="F14" s="35">
        <v>550</v>
      </c>
      <c r="G14" s="35">
        <v>600</v>
      </c>
      <c r="H14" s="35">
        <v>650</v>
      </c>
      <c r="I14" s="36">
        <f t="shared" si="2"/>
        <v>1800</v>
      </c>
      <c r="J14" s="35">
        <v>650</v>
      </c>
      <c r="K14" s="35">
        <v>600</v>
      </c>
      <c r="L14" s="35">
        <v>600</v>
      </c>
      <c r="M14" s="36">
        <f t="shared" si="3"/>
        <v>1850</v>
      </c>
      <c r="N14" s="35">
        <v>650</v>
      </c>
      <c r="O14" s="35">
        <v>600</v>
      </c>
      <c r="P14" s="35">
        <v>600</v>
      </c>
      <c r="Q14" s="36">
        <f t="shared" si="4"/>
        <v>1850</v>
      </c>
      <c r="R14" s="36">
        <f t="shared" si="5"/>
        <v>7200</v>
      </c>
    </row>
    <row r="15" spans="1:18" x14ac:dyDescent="0.25">
      <c r="A15" s="28" t="s">
        <v>64</v>
      </c>
      <c r="B15" s="36">
        <f>SUM(B8:B14)</f>
        <v>44882</v>
      </c>
      <c r="C15" s="36">
        <f>SUM(C8:C14)</f>
        <v>43834</v>
      </c>
      <c r="D15" s="36">
        <f>SUM(D8:D14)</f>
        <v>46600</v>
      </c>
      <c r="E15" s="36">
        <f t="shared" si="1"/>
        <v>135316</v>
      </c>
      <c r="F15" s="36">
        <f>SUM(F8:F14)</f>
        <v>47066</v>
      </c>
      <c r="G15" s="36">
        <f>SUM(G8:G14)</f>
        <v>47050</v>
      </c>
      <c r="H15" s="36">
        <f>SUM(H8:H14)</f>
        <v>47722</v>
      </c>
      <c r="I15" s="36">
        <f t="shared" si="2"/>
        <v>141838</v>
      </c>
      <c r="J15" s="36">
        <f>SUM(J8:J14)</f>
        <v>48270</v>
      </c>
      <c r="K15" s="36">
        <f>SUM(K8:K14)</f>
        <v>47100</v>
      </c>
      <c r="L15" s="36">
        <f>SUM(L8:L14)</f>
        <v>47100</v>
      </c>
      <c r="M15" s="36">
        <f t="shared" si="3"/>
        <v>142470</v>
      </c>
      <c r="N15" s="36">
        <f>SUM(N8:N14)</f>
        <v>48130</v>
      </c>
      <c r="O15" s="36">
        <f>SUM(O8:O14)</f>
        <v>48300</v>
      </c>
      <c r="P15" s="36">
        <f>SUM(P8:P14)</f>
        <v>47600</v>
      </c>
      <c r="Q15" s="36">
        <f t="shared" si="4"/>
        <v>144030</v>
      </c>
      <c r="R15" s="36">
        <f t="shared" si="5"/>
        <v>563654</v>
      </c>
    </row>
    <row r="16" spans="1:18" x14ac:dyDescent="0.25">
      <c r="A16" s="28" t="s">
        <v>65</v>
      </c>
      <c r="B16" s="36">
        <f>B6-B15</f>
        <v>31768</v>
      </c>
      <c r="C16" s="36">
        <f>C6-C15</f>
        <v>30966</v>
      </c>
      <c r="D16" s="36">
        <f t="shared" ref="D16:J16" si="6">D6-D15</f>
        <v>32150</v>
      </c>
      <c r="E16" s="36">
        <f t="shared" si="1"/>
        <v>94884</v>
      </c>
      <c r="F16" s="36">
        <f t="shared" si="6"/>
        <v>35634</v>
      </c>
      <c r="G16" s="36">
        <f t="shared" si="6"/>
        <v>35450</v>
      </c>
      <c r="H16" s="36">
        <f t="shared" si="6"/>
        <v>34428</v>
      </c>
      <c r="I16" s="36">
        <f t="shared" si="2"/>
        <v>105512</v>
      </c>
      <c r="J16" s="36">
        <f t="shared" si="6"/>
        <v>35730</v>
      </c>
      <c r="K16" s="36">
        <f>K6-K15</f>
        <v>31650</v>
      </c>
      <c r="L16" s="36">
        <f>L6-L15</f>
        <v>31650</v>
      </c>
      <c r="M16" s="36">
        <f t="shared" si="3"/>
        <v>99030</v>
      </c>
      <c r="N16" s="36">
        <f>N6-N15</f>
        <v>37870</v>
      </c>
      <c r="O16" s="36">
        <f>O6-O15</f>
        <v>30450</v>
      </c>
      <c r="P16" s="36">
        <f>P6-P15</f>
        <v>31150</v>
      </c>
      <c r="Q16" s="36">
        <f t="shared" si="4"/>
        <v>99470</v>
      </c>
      <c r="R16" s="36">
        <f t="shared" si="5"/>
        <v>398896</v>
      </c>
    </row>
    <row r="17" spans="17:17" x14ac:dyDescent="0.25">
      <c r="Q17" s="37" t="s">
        <v>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23FC2-27A1-420A-BB0B-D6E7BB5451BE}">
  <sheetPr published="0" codeName="Sheet5"/>
  <dimension ref="A1:R16"/>
  <sheetViews>
    <sheetView workbookViewId="0">
      <selection activeCell="A7" sqref="A7"/>
    </sheetView>
  </sheetViews>
  <sheetFormatPr defaultColWidth="12.5703125" defaultRowHeight="15.75" x14ac:dyDescent="0.25"/>
  <cols>
    <col min="1" max="1" width="17.85546875" style="30" bestFit="1" customWidth="1"/>
    <col min="2" max="16384" width="12.5703125" style="30"/>
  </cols>
  <sheetData>
    <row r="1" spans="1:18" x14ac:dyDescent="0.25">
      <c r="A1" s="28"/>
      <c r="B1" s="29" t="s">
        <v>1</v>
      </c>
      <c r="C1" s="29" t="s">
        <v>2</v>
      </c>
      <c r="D1" s="29" t="s">
        <v>3</v>
      </c>
      <c r="E1" s="29" t="s">
        <v>52</v>
      </c>
      <c r="F1" s="29" t="s">
        <v>4</v>
      </c>
      <c r="G1" s="29" t="s">
        <v>5</v>
      </c>
      <c r="H1" s="29" t="s">
        <v>6</v>
      </c>
      <c r="I1" s="29" t="s">
        <v>53</v>
      </c>
      <c r="J1" s="29" t="s">
        <v>7</v>
      </c>
      <c r="K1" s="29" t="s">
        <v>8</v>
      </c>
      <c r="L1" s="29" t="s">
        <v>9</v>
      </c>
      <c r="M1" s="29" t="s">
        <v>54</v>
      </c>
      <c r="N1" s="29" t="s">
        <v>10</v>
      </c>
      <c r="O1" s="29" t="s">
        <v>11</v>
      </c>
      <c r="P1" s="29" t="s">
        <v>12</v>
      </c>
      <c r="Q1" s="29" t="s">
        <v>55</v>
      </c>
      <c r="R1" s="29" t="s">
        <v>13</v>
      </c>
    </row>
    <row r="2" spans="1:18" ht="21" customHeight="1" x14ac:dyDescent="0.25">
      <c r="A2" s="31" t="s">
        <v>0</v>
      </c>
      <c r="B2" s="32"/>
      <c r="C2" s="32"/>
      <c r="D2" s="32"/>
      <c r="E2" s="33"/>
      <c r="F2" s="32"/>
      <c r="G2" s="32"/>
      <c r="H2" s="32"/>
      <c r="I2" s="33"/>
      <c r="J2" s="32"/>
      <c r="K2" s="32"/>
      <c r="L2" s="32"/>
      <c r="M2" s="33"/>
      <c r="N2" s="32"/>
      <c r="O2" s="32"/>
      <c r="P2" s="32"/>
      <c r="Q2" s="33"/>
      <c r="R2" s="33"/>
    </row>
    <row r="3" spans="1:18" x14ac:dyDescent="0.25">
      <c r="A3" s="34" t="s">
        <v>14</v>
      </c>
      <c r="B3" s="35">
        <v>21620</v>
      </c>
      <c r="C3" s="35">
        <v>21160</v>
      </c>
      <c r="D3" s="35">
        <v>22080</v>
      </c>
      <c r="E3" s="36">
        <v>64860</v>
      </c>
      <c r="F3" s="35">
        <v>23092</v>
      </c>
      <c r="G3" s="35">
        <v>23000</v>
      </c>
      <c r="H3" s="35">
        <v>23368</v>
      </c>
      <c r="I3" s="36">
        <v>69460</v>
      </c>
      <c r="J3" s="35">
        <v>23920</v>
      </c>
      <c r="K3" s="35">
        <v>22080</v>
      </c>
      <c r="L3" s="35">
        <v>22080</v>
      </c>
      <c r="M3" s="36">
        <v>68080</v>
      </c>
      <c r="N3" s="35">
        <v>23920</v>
      </c>
      <c r="O3" s="35">
        <v>22080</v>
      </c>
      <c r="P3" s="35">
        <v>22080</v>
      </c>
      <c r="Q3" s="36">
        <v>68080</v>
      </c>
      <c r="R3" s="36">
        <v>270480</v>
      </c>
    </row>
    <row r="4" spans="1:18" x14ac:dyDescent="0.25">
      <c r="A4" s="34" t="s">
        <v>15</v>
      </c>
      <c r="B4" s="35">
        <v>26450</v>
      </c>
      <c r="C4" s="35">
        <v>25576</v>
      </c>
      <c r="D4" s="35">
        <v>27140</v>
      </c>
      <c r="E4" s="36">
        <v>79166</v>
      </c>
      <c r="F4" s="35">
        <v>28520</v>
      </c>
      <c r="G4" s="35">
        <v>28060</v>
      </c>
      <c r="H4" s="35">
        <v>27600</v>
      </c>
      <c r="I4" s="36">
        <v>84180</v>
      </c>
      <c r="J4" s="35">
        <v>28520</v>
      </c>
      <c r="K4" s="35">
        <v>27140</v>
      </c>
      <c r="L4" s="35">
        <v>27140</v>
      </c>
      <c r="M4" s="36">
        <v>82800</v>
      </c>
      <c r="N4" s="35">
        <v>29440</v>
      </c>
      <c r="O4" s="35">
        <v>27140</v>
      </c>
      <c r="P4" s="35">
        <v>27140</v>
      </c>
      <c r="Q4" s="36">
        <v>83720</v>
      </c>
      <c r="R4" s="36">
        <v>329866</v>
      </c>
    </row>
    <row r="5" spans="1:18" x14ac:dyDescent="0.25">
      <c r="A5" s="34" t="s">
        <v>16</v>
      </c>
      <c r="B5" s="35">
        <v>22448</v>
      </c>
      <c r="C5" s="35">
        <v>22080</v>
      </c>
      <c r="D5" s="35">
        <v>23230</v>
      </c>
      <c r="E5" s="36">
        <v>67758</v>
      </c>
      <c r="F5" s="35">
        <v>24472</v>
      </c>
      <c r="G5" s="35">
        <v>24840</v>
      </c>
      <c r="H5" s="35">
        <v>24610</v>
      </c>
      <c r="I5" s="36">
        <v>73922</v>
      </c>
      <c r="J5" s="35">
        <v>24840</v>
      </c>
      <c r="K5" s="35">
        <v>23230</v>
      </c>
      <c r="L5" s="35">
        <v>23230</v>
      </c>
      <c r="M5" s="36">
        <v>71300</v>
      </c>
      <c r="N5" s="35">
        <v>25760</v>
      </c>
      <c r="O5" s="35">
        <v>23230</v>
      </c>
      <c r="P5" s="35">
        <v>23230</v>
      </c>
      <c r="Q5" s="36">
        <v>72220</v>
      </c>
      <c r="R5" s="36">
        <v>285200</v>
      </c>
    </row>
    <row r="6" spans="1:18" x14ac:dyDescent="0.25">
      <c r="A6" s="28" t="s">
        <v>17</v>
      </c>
      <c r="B6" s="36">
        <f>SUM(B3:B5)</f>
        <v>70518</v>
      </c>
      <c r="C6" s="36">
        <f>SUM(C3:C5)</f>
        <v>68816</v>
      </c>
      <c r="D6" s="36">
        <f>SUM(D3:D5)</f>
        <v>72450</v>
      </c>
      <c r="E6" s="36">
        <f>SUM(B6:D6)</f>
        <v>211784</v>
      </c>
      <c r="F6" s="36">
        <f>SUM(F3:F5)</f>
        <v>76084</v>
      </c>
      <c r="G6" s="36">
        <f>SUM(G3:G5)</f>
        <v>75900</v>
      </c>
      <c r="H6" s="36">
        <f>SUM(H3:H5)</f>
        <v>75578</v>
      </c>
      <c r="I6" s="36">
        <f>SUM(F6:H6)</f>
        <v>227562</v>
      </c>
      <c r="J6" s="36">
        <f>SUM(J3:J5)</f>
        <v>77280</v>
      </c>
      <c r="K6" s="36">
        <f>SUM(K3:K5)</f>
        <v>72450</v>
      </c>
      <c r="L6" s="36">
        <f>SUM(L3:L5)</f>
        <v>72450</v>
      </c>
      <c r="M6" s="36">
        <f>SUM(J6:L6)</f>
        <v>222180</v>
      </c>
      <c r="N6" s="36">
        <f>SUM(N3:N5)</f>
        <v>79120</v>
      </c>
      <c r="O6" s="36">
        <f>SUM(O3:O5)</f>
        <v>72450</v>
      </c>
      <c r="P6" s="36">
        <f>SUM(P3:P5)</f>
        <v>72450</v>
      </c>
      <c r="Q6" s="36">
        <f>SUM(N6:P6)</f>
        <v>224020</v>
      </c>
      <c r="R6" s="36">
        <f>SUM(Q6,M6,I6,E6)</f>
        <v>885546</v>
      </c>
    </row>
    <row r="7" spans="1:18" ht="21" customHeight="1" x14ac:dyDescent="0.25">
      <c r="A7" s="31" t="s">
        <v>56</v>
      </c>
      <c r="B7" s="32"/>
      <c r="C7" s="32"/>
      <c r="D7" s="32"/>
      <c r="E7" s="33"/>
      <c r="F7" s="32"/>
      <c r="G7" s="32"/>
      <c r="H7" s="32"/>
      <c r="I7" s="33"/>
      <c r="J7" s="32"/>
      <c r="K7" s="32"/>
      <c r="L7" s="32"/>
      <c r="M7" s="33"/>
      <c r="N7" s="32"/>
      <c r="O7" s="32"/>
      <c r="P7" s="32"/>
      <c r="Q7" s="33"/>
      <c r="R7" s="33"/>
    </row>
    <row r="8" spans="1:18" x14ac:dyDescent="0.25">
      <c r="A8" s="34" t="s">
        <v>57</v>
      </c>
      <c r="B8" s="35">
        <v>5923.5120000000006</v>
      </c>
      <c r="C8" s="35">
        <v>5780.5439999999999</v>
      </c>
      <c r="D8" s="35">
        <v>6085.8</v>
      </c>
      <c r="E8" s="36">
        <v>17789.856000000003</v>
      </c>
      <c r="F8" s="35">
        <v>6391.0560000000005</v>
      </c>
      <c r="G8" s="35">
        <v>6375.6</v>
      </c>
      <c r="H8" s="35">
        <v>6348.5519999999997</v>
      </c>
      <c r="I8" s="36">
        <v>19115.207999999999</v>
      </c>
      <c r="J8" s="35">
        <v>6491.52</v>
      </c>
      <c r="K8" s="35">
        <v>6085.8</v>
      </c>
      <c r="L8" s="35">
        <v>6085.8</v>
      </c>
      <c r="M8" s="36">
        <v>18663.120000000003</v>
      </c>
      <c r="N8" s="35">
        <v>6646.0800000000008</v>
      </c>
      <c r="O8" s="35">
        <v>6085.8</v>
      </c>
      <c r="P8" s="35">
        <v>6085.8</v>
      </c>
      <c r="Q8" s="36">
        <v>18817.68</v>
      </c>
      <c r="R8" s="36">
        <v>74385.864000000001</v>
      </c>
    </row>
    <row r="9" spans="1:18" x14ac:dyDescent="0.25">
      <c r="A9" s="34" t="s">
        <v>58</v>
      </c>
      <c r="B9" s="35">
        <v>4830</v>
      </c>
      <c r="C9" s="35">
        <v>4410</v>
      </c>
      <c r="D9" s="35">
        <v>5460</v>
      </c>
      <c r="E9" s="36">
        <v>14700</v>
      </c>
      <c r="F9" s="35">
        <v>5250</v>
      </c>
      <c r="G9" s="35">
        <v>5775</v>
      </c>
      <c r="H9" s="35">
        <v>5512.5</v>
      </c>
      <c r="I9" s="36">
        <v>16537.5</v>
      </c>
      <c r="J9" s="35">
        <v>5775</v>
      </c>
      <c r="K9" s="35">
        <v>5460</v>
      </c>
      <c r="L9" s="35">
        <v>5460</v>
      </c>
      <c r="M9" s="36">
        <v>16695</v>
      </c>
      <c r="N9" s="35">
        <v>4725</v>
      </c>
      <c r="O9" s="35">
        <v>5460</v>
      </c>
      <c r="P9" s="35">
        <v>5460</v>
      </c>
      <c r="Q9" s="36">
        <v>15645</v>
      </c>
      <c r="R9" s="36">
        <v>63577.5</v>
      </c>
    </row>
    <row r="10" spans="1:18" x14ac:dyDescent="0.25">
      <c r="A10" s="34" t="s">
        <v>59</v>
      </c>
      <c r="B10" s="35">
        <v>2205</v>
      </c>
      <c r="C10" s="35">
        <v>2205</v>
      </c>
      <c r="D10" s="35">
        <v>2205</v>
      </c>
      <c r="E10" s="36">
        <v>6615</v>
      </c>
      <c r="F10" s="35">
        <v>2205</v>
      </c>
      <c r="G10" s="35">
        <v>2205</v>
      </c>
      <c r="H10" s="35">
        <v>2205</v>
      </c>
      <c r="I10" s="36">
        <v>6615</v>
      </c>
      <c r="J10" s="35">
        <v>2205</v>
      </c>
      <c r="K10" s="35">
        <v>2205</v>
      </c>
      <c r="L10" s="35">
        <v>2205</v>
      </c>
      <c r="M10" s="36">
        <v>6615</v>
      </c>
      <c r="N10" s="35">
        <v>2205</v>
      </c>
      <c r="O10" s="35">
        <v>2205</v>
      </c>
      <c r="P10" s="35">
        <v>2205</v>
      </c>
      <c r="Q10" s="36">
        <v>6615</v>
      </c>
      <c r="R10" s="36">
        <v>26460</v>
      </c>
    </row>
    <row r="11" spans="1:18" x14ac:dyDescent="0.25">
      <c r="A11" s="34" t="s">
        <v>60</v>
      </c>
      <c r="B11" s="35">
        <v>1365</v>
      </c>
      <c r="C11" s="35">
        <v>1260</v>
      </c>
      <c r="D11" s="35">
        <v>1470</v>
      </c>
      <c r="E11" s="36">
        <v>4095</v>
      </c>
      <c r="F11" s="35">
        <v>1365</v>
      </c>
      <c r="G11" s="35">
        <v>1312.5</v>
      </c>
      <c r="H11" s="35">
        <v>1470</v>
      </c>
      <c r="I11" s="36">
        <v>4147.5</v>
      </c>
      <c r="J11" s="35">
        <v>1365</v>
      </c>
      <c r="K11" s="35">
        <v>1470</v>
      </c>
      <c r="L11" s="35">
        <v>1470</v>
      </c>
      <c r="M11" s="36">
        <v>4305</v>
      </c>
      <c r="N11" s="35">
        <v>1312.5</v>
      </c>
      <c r="O11" s="35">
        <v>1417.5</v>
      </c>
      <c r="P11" s="35">
        <v>1470</v>
      </c>
      <c r="Q11" s="36">
        <v>4200</v>
      </c>
      <c r="R11" s="36">
        <v>16747.5</v>
      </c>
    </row>
    <row r="12" spans="1:18" x14ac:dyDescent="0.25">
      <c r="A12" s="34" t="s">
        <v>61</v>
      </c>
      <c r="B12" s="35">
        <v>16800</v>
      </c>
      <c r="C12" s="35">
        <v>16800</v>
      </c>
      <c r="D12" s="35">
        <v>17325</v>
      </c>
      <c r="E12" s="36">
        <v>50925</v>
      </c>
      <c r="F12" s="35">
        <v>17325</v>
      </c>
      <c r="G12" s="35">
        <v>17325</v>
      </c>
      <c r="H12" s="35">
        <v>17850</v>
      </c>
      <c r="I12" s="36">
        <v>52500</v>
      </c>
      <c r="J12" s="35">
        <v>17850</v>
      </c>
      <c r="K12" s="35">
        <v>17850</v>
      </c>
      <c r="L12" s="35">
        <v>17850</v>
      </c>
      <c r="M12" s="36">
        <v>53550</v>
      </c>
      <c r="N12" s="35">
        <v>17850</v>
      </c>
      <c r="O12" s="35">
        <v>18375</v>
      </c>
      <c r="P12" s="35">
        <v>18375</v>
      </c>
      <c r="Q12" s="36">
        <v>54600</v>
      </c>
      <c r="R12" s="36">
        <v>211575</v>
      </c>
    </row>
    <row r="13" spans="1:18" x14ac:dyDescent="0.25">
      <c r="A13" s="34" t="s">
        <v>62</v>
      </c>
      <c r="B13" s="35">
        <v>14962.5</v>
      </c>
      <c r="C13" s="35">
        <v>14437.5</v>
      </c>
      <c r="D13" s="35">
        <v>15225</v>
      </c>
      <c r="E13" s="36">
        <v>44625</v>
      </c>
      <c r="F13" s="35">
        <v>15750</v>
      </c>
      <c r="G13" s="35">
        <v>15225</v>
      </c>
      <c r="H13" s="35">
        <v>15487.5</v>
      </c>
      <c r="I13" s="36">
        <v>46462.5</v>
      </c>
      <c r="J13" s="35">
        <v>15750</v>
      </c>
      <c r="K13" s="35">
        <v>15225</v>
      </c>
      <c r="L13" s="35">
        <v>15225</v>
      </c>
      <c r="M13" s="36">
        <v>46200</v>
      </c>
      <c r="N13" s="35">
        <v>16537.5</v>
      </c>
      <c r="O13" s="35">
        <v>16012.5</v>
      </c>
      <c r="P13" s="35">
        <v>15225</v>
      </c>
      <c r="Q13" s="36">
        <v>47775</v>
      </c>
      <c r="R13" s="36">
        <v>185062.5</v>
      </c>
    </row>
    <row r="14" spans="1:18" x14ac:dyDescent="0.25">
      <c r="A14" s="34" t="s">
        <v>63</v>
      </c>
      <c r="B14" s="35">
        <v>525</v>
      </c>
      <c r="C14" s="35">
        <v>630</v>
      </c>
      <c r="D14" s="35">
        <v>630</v>
      </c>
      <c r="E14" s="36">
        <v>1785</v>
      </c>
      <c r="F14" s="35">
        <v>577.5</v>
      </c>
      <c r="G14" s="35">
        <v>630</v>
      </c>
      <c r="H14" s="35">
        <v>682.5</v>
      </c>
      <c r="I14" s="36">
        <v>1890</v>
      </c>
      <c r="J14" s="35">
        <v>682.5</v>
      </c>
      <c r="K14" s="35">
        <v>630</v>
      </c>
      <c r="L14" s="35">
        <v>630</v>
      </c>
      <c r="M14" s="36">
        <v>1942.5</v>
      </c>
      <c r="N14" s="35">
        <v>682.5</v>
      </c>
      <c r="O14" s="35">
        <v>630</v>
      </c>
      <c r="P14" s="35">
        <v>630</v>
      </c>
      <c r="Q14" s="36">
        <v>1942.5</v>
      </c>
      <c r="R14" s="36">
        <v>7560</v>
      </c>
    </row>
    <row r="15" spans="1:18" x14ac:dyDescent="0.25">
      <c r="A15" s="28" t="s">
        <v>64</v>
      </c>
      <c r="B15" s="36">
        <f>SUM(B8:B14)</f>
        <v>46611.012000000002</v>
      </c>
      <c r="C15" s="36">
        <f>SUM(C8:C14)</f>
        <v>45523.044000000002</v>
      </c>
      <c r="D15" s="36">
        <f>SUM(D8:D14)</f>
        <v>48400.800000000003</v>
      </c>
      <c r="E15" s="36">
        <f t="shared" ref="E15:E16" si="0">SUM(B15:D15)</f>
        <v>140534.85600000003</v>
      </c>
      <c r="F15" s="36">
        <f>SUM(F8:F14)</f>
        <v>48863.555999999997</v>
      </c>
      <c r="G15" s="36">
        <f>SUM(G8:G14)</f>
        <v>48848.1</v>
      </c>
      <c r="H15" s="36">
        <f>SUM(H8:H14)</f>
        <v>49556.051999999996</v>
      </c>
      <c r="I15" s="36">
        <f t="shared" ref="I15:I16" si="1">SUM(F15:H15)</f>
        <v>147267.70799999998</v>
      </c>
      <c r="J15" s="36">
        <f>SUM(J8:J14)</f>
        <v>50119.020000000004</v>
      </c>
      <c r="K15" s="36">
        <f>SUM(K8:K14)</f>
        <v>48925.8</v>
      </c>
      <c r="L15" s="36">
        <f>SUM(L8:L14)</f>
        <v>48925.8</v>
      </c>
      <c r="M15" s="36">
        <f t="shared" ref="M15:M16" si="2">SUM(J15:L15)</f>
        <v>147970.62</v>
      </c>
      <c r="N15" s="36">
        <f>SUM(N8:N14)</f>
        <v>49958.58</v>
      </c>
      <c r="O15" s="36">
        <f>SUM(O8:O14)</f>
        <v>50185.8</v>
      </c>
      <c r="P15" s="36">
        <f>SUM(P8:P14)</f>
        <v>49450.8</v>
      </c>
      <c r="Q15" s="36">
        <f t="shared" ref="Q15:Q16" si="3">SUM(N15:P15)</f>
        <v>149595.18</v>
      </c>
      <c r="R15" s="36">
        <f t="shared" ref="R15:R16" si="4">SUM(Q15,M15,I15,E15)</f>
        <v>585368.36400000006</v>
      </c>
    </row>
    <row r="16" spans="1:18" x14ac:dyDescent="0.25">
      <c r="A16" s="28" t="s">
        <v>65</v>
      </c>
      <c r="B16" s="36">
        <f>B6-B15</f>
        <v>23906.987999999998</v>
      </c>
      <c r="C16" s="36">
        <f>C6-C15</f>
        <v>23292.955999999998</v>
      </c>
      <c r="D16" s="36">
        <f t="shared" ref="D16:J16" si="5">D6-D15</f>
        <v>24049.199999999997</v>
      </c>
      <c r="E16" s="36">
        <f t="shared" si="0"/>
        <v>71249.144</v>
      </c>
      <c r="F16" s="36">
        <f t="shared" si="5"/>
        <v>27220.444000000003</v>
      </c>
      <c r="G16" s="36">
        <f t="shared" si="5"/>
        <v>27051.9</v>
      </c>
      <c r="H16" s="36">
        <f t="shared" si="5"/>
        <v>26021.948000000004</v>
      </c>
      <c r="I16" s="36">
        <f t="shared" si="1"/>
        <v>80294.292000000016</v>
      </c>
      <c r="J16" s="36">
        <f t="shared" si="5"/>
        <v>27160.979999999996</v>
      </c>
      <c r="K16" s="36">
        <f>K6-K15</f>
        <v>23524.199999999997</v>
      </c>
      <c r="L16" s="36">
        <f>L6-L15</f>
        <v>23524.199999999997</v>
      </c>
      <c r="M16" s="36">
        <f t="shared" si="2"/>
        <v>74209.37999999999</v>
      </c>
      <c r="N16" s="36">
        <f>N6-N15</f>
        <v>29161.42</v>
      </c>
      <c r="O16" s="36">
        <f>O6-O15</f>
        <v>22264.199999999997</v>
      </c>
      <c r="P16" s="36">
        <f>P6-P15</f>
        <v>22999.199999999997</v>
      </c>
      <c r="Q16" s="36">
        <f t="shared" si="3"/>
        <v>74424.819999999992</v>
      </c>
      <c r="R16" s="36">
        <f t="shared" si="4"/>
        <v>300177.636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A592D-680A-4093-8224-F8C8FC2CC513}">
  <sheetPr codeName="Sheet6"/>
  <dimension ref="A1:E5"/>
  <sheetViews>
    <sheetView workbookViewId="0">
      <selection activeCell="E1" sqref="E1"/>
    </sheetView>
  </sheetViews>
  <sheetFormatPr defaultColWidth="8.85546875" defaultRowHeight="18" x14ac:dyDescent="0.25"/>
  <cols>
    <col min="1" max="1" width="22.28515625" style="6" customWidth="1"/>
    <col min="2" max="2" width="13.85546875" style="6" bestFit="1" customWidth="1"/>
    <col min="3" max="4" width="8.85546875" style="6"/>
    <col min="5" max="5" width="12.28515625" style="6" bestFit="1" customWidth="1"/>
    <col min="6" max="256" width="8.85546875" style="6"/>
    <col min="257" max="257" width="22.28515625" style="6" customWidth="1"/>
    <col min="258" max="258" width="13.85546875" style="6" bestFit="1" customWidth="1"/>
    <col min="259" max="512" width="8.85546875" style="6"/>
    <col min="513" max="513" width="22.28515625" style="6" customWidth="1"/>
    <col min="514" max="514" width="13.85546875" style="6" bestFit="1" customWidth="1"/>
    <col min="515" max="768" width="8.85546875" style="6"/>
    <col min="769" max="769" width="22.28515625" style="6" customWidth="1"/>
    <col min="770" max="770" width="13.85546875" style="6" bestFit="1" customWidth="1"/>
    <col min="771" max="1024" width="8.85546875" style="6"/>
    <col min="1025" max="1025" width="22.28515625" style="6" customWidth="1"/>
    <col min="1026" max="1026" width="13.85546875" style="6" bestFit="1" customWidth="1"/>
    <col min="1027" max="1280" width="8.85546875" style="6"/>
    <col min="1281" max="1281" width="22.28515625" style="6" customWidth="1"/>
    <col min="1282" max="1282" width="13.85546875" style="6" bestFit="1" customWidth="1"/>
    <col min="1283" max="1536" width="8.85546875" style="6"/>
    <col min="1537" max="1537" width="22.28515625" style="6" customWidth="1"/>
    <col min="1538" max="1538" width="13.85546875" style="6" bestFit="1" customWidth="1"/>
    <col min="1539" max="1792" width="8.85546875" style="6"/>
    <col min="1793" max="1793" width="22.28515625" style="6" customWidth="1"/>
    <col min="1794" max="1794" width="13.85546875" style="6" bestFit="1" customWidth="1"/>
    <col min="1795" max="2048" width="8.85546875" style="6"/>
    <col min="2049" max="2049" width="22.28515625" style="6" customWidth="1"/>
    <col min="2050" max="2050" width="13.85546875" style="6" bestFit="1" customWidth="1"/>
    <col min="2051" max="2304" width="8.85546875" style="6"/>
    <col min="2305" max="2305" width="22.28515625" style="6" customWidth="1"/>
    <col min="2306" max="2306" width="13.85546875" style="6" bestFit="1" customWidth="1"/>
    <col min="2307" max="2560" width="8.85546875" style="6"/>
    <col min="2561" max="2561" width="22.28515625" style="6" customWidth="1"/>
    <col min="2562" max="2562" width="13.85546875" style="6" bestFit="1" customWidth="1"/>
    <col min="2563" max="2816" width="8.85546875" style="6"/>
    <col min="2817" max="2817" width="22.28515625" style="6" customWidth="1"/>
    <col min="2818" max="2818" width="13.85546875" style="6" bestFit="1" customWidth="1"/>
    <col min="2819" max="3072" width="8.85546875" style="6"/>
    <col min="3073" max="3073" width="22.28515625" style="6" customWidth="1"/>
    <col min="3074" max="3074" width="13.85546875" style="6" bestFit="1" customWidth="1"/>
    <col min="3075" max="3328" width="8.85546875" style="6"/>
    <col min="3329" max="3329" width="22.28515625" style="6" customWidth="1"/>
    <col min="3330" max="3330" width="13.85546875" style="6" bestFit="1" customWidth="1"/>
    <col min="3331" max="3584" width="8.85546875" style="6"/>
    <col min="3585" max="3585" width="22.28515625" style="6" customWidth="1"/>
    <col min="3586" max="3586" width="13.85546875" style="6" bestFit="1" customWidth="1"/>
    <col min="3587" max="3840" width="8.85546875" style="6"/>
    <col min="3841" max="3841" width="22.28515625" style="6" customWidth="1"/>
    <col min="3842" max="3842" width="13.85546875" style="6" bestFit="1" customWidth="1"/>
    <col min="3843" max="4096" width="8.85546875" style="6"/>
    <col min="4097" max="4097" width="22.28515625" style="6" customWidth="1"/>
    <col min="4098" max="4098" width="13.85546875" style="6" bestFit="1" customWidth="1"/>
    <col min="4099" max="4352" width="8.85546875" style="6"/>
    <col min="4353" max="4353" width="22.28515625" style="6" customWidth="1"/>
    <col min="4354" max="4354" width="13.85546875" style="6" bestFit="1" customWidth="1"/>
    <col min="4355" max="4608" width="8.85546875" style="6"/>
    <col min="4609" max="4609" width="22.28515625" style="6" customWidth="1"/>
    <col min="4610" max="4610" width="13.85546875" style="6" bestFit="1" customWidth="1"/>
    <col min="4611" max="4864" width="8.85546875" style="6"/>
    <col min="4865" max="4865" width="22.28515625" style="6" customWidth="1"/>
    <col min="4866" max="4866" width="13.85546875" style="6" bestFit="1" customWidth="1"/>
    <col min="4867" max="5120" width="8.85546875" style="6"/>
    <col min="5121" max="5121" width="22.28515625" style="6" customWidth="1"/>
    <col min="5122" max="5122" width="13.85546875" style="6" bestFit="1" customWidth="1"/>
    <col min="5123" max="5376" width="8.85546875" style="6"/>
    <col min="5377" max="5377" width="22.28515625" style="6" customWidth="1"/>
    <col min="5378" max="5378" width="13.85546875" style="6" bestFit="1" customWidth="1"/>
    <col min="5379" max="5632" width="8.85546875" style="6"/>
    <col min="5633" max="5633" width="22.28515625" style="6" customWidth="1"/>
    <col min="5634" max="5634" width="13.85546875" style="6" bestFit="1" customWidth="1"/>
    <col min="5635" max="5888" width="8.85546875" style="6"/>
    <col min="5889" max="5889" width="22.28515625" style="6" customWidth="1"/>
    <col min="5890" max="5890" width="13.85546875" style="6" bestFit="1" customWidth="1"/>
    <col min="5891" max="6144" width="8.85546875" style="6"/>
    <col min="6145" max="6145" width="22.28515625" style="6" customWidth="1"/>
    <col min="6146" max="6146" width="13.85546875" style="6" bestFit="1" customWidth="1"/>
    <col min="6147" max="6400" width="8.85546875" style="6"/>
    <col min="6401" max="6401" width="22.28515625" style="6" customWidth="1"/>
    <col min="6402" max="6402" width="13.85546875" style="6" bestFit="1" customWidth="1"/>
    <col min="6403" max="6656" width="8.85546875" style="6"/>
    <col min="6657" max="6657" width="22.28515625" style="6" customWidth="1"/>
    <col min="6658" max="6658" width="13.85546875" style="6" bestFit="1" customWidth="1"/>
    <col min="6659" max="6912" width="8.85546875" style="6"/>
    <col min="6913" max="6913" width="22.28515625" style="6" customWidth="1"/>
    <col min="6914" max="6914" width="13.85546875" style="6" bestFit="1" customWidth="1"/>
    <col min="6915" max="7168" width="8.85546875" style="6"/>
    <col min="7169" max="7169" width="22.28515625" style="6" customWidth="1"/>
    <col min="7170" max="7170" width="13.85546875" style="6" bestFit="1" customWidth="1"/>
    <col min="7171" max="7424" width="8.85546875" style="6"/>
    <col min="7425" max="7425" width="22.28515625" style="6" customWidth="1"/>
    <col min="7426" max="7426" width="13.85546875" style="6" bestFit="1" customWidth="1"/>
    <col min="7427" max="7680" width="8.85546875" style="6"/>
    <col min="7681" max="7681" width="22.28515625" style="6" customWidth="1"/>
    <col min="7682" max="7682" width="13.85546875" style="6" bestFit="1" customWidth="1"/>
    <col min="7683" max="7936" width="8.85546875" style="6"/>
    <col min="7937" max="7937" width="22.28515625" style="6" customWidth="1"/>
    <col min="7938" max="7938" width="13.85546875" style="6" bestFit="1" customWidth="1"/>
    <col min="7939" max="8192" width="8.85546875" style="6"/>
    <col min="8193" max="8193" width="22.28515625" style="6" customWidth="1"/>
    <col min="8194" max="8194" width="13.85546875" style="6" bestFit="1" customWidth="1"/>
    <col min="8195" max="8448" width="8.85546875" style="6"/>
    <col min="8449" max="8449" width="22.28515625" style="6" customWidth="1"/>
    <col min="8450" max="8450" width="13.85546875" style="6" bestFit="1" customWidth="1"/>
    <col min="8451" max="8704" width="8.85546875" style="6"/>
    <col min="8705" max="8705" width="22.28515625" style="6" customWidth="1"/>
    <col min="8706" max="8706" width="13.85546875" style="6" bestFit="1" customWidth="1"/>
    <col min="8707" max="8960" width="8.85546875" style="6"/>
    <col min="8961" max="8961" width="22.28515625" style="6" customWidth="1"/>
    <col min="8962" max="8962" width="13.85546875" style="6" bestFit="1" customWidth="1"/>
    <col min="8963" max="9216" width="8.85546875" style="6"/>
    <col min="9217" max="9217" width="22.28515625" style="6" customWidth="1"/>
    <col min="9218" max="9218" width="13.85546875" style="6" bestFit="1" customWidth="1"/>
    <col min="9219" max="9472" width="8.85546875" style="6"/>
    <col min="9473" max="9473" width="22.28515625" style="6" customWidth="1"/>
    <col min="9474" max="9474" width="13.85546875" style="6" bestFit="1" customWidth="1"/>
    <col min="9475" max="9728" width="8.85546875" style="6"/>
    <col min="9729" max="9729" width="22.28515625" style="6" customWidth="1"/>
    <col min="9730" max="9730" width="13.85546875" style="6" bestFit="1" customWidth="1"/>
    <col min="9731" max="9984" width="8.85546875" style="6"/>
    <col min="9985" max="9985" width="22.28515625" style="6" customWidth="1"/>
    <col min="9986" max="9986" width="13.85546875" style="6" bestFit="1" customWidth="1"/>
    <col min="9987" max="10240" width="8.85546875" style="6"/>
    <col min="10241" max="10241" width="22.28515625" style="6" customWidth="1"/>
    <col min="10242" max="10242" width="13.85546875" style="6" bestFit="1" customWidth="1"/>
    <col min="10243" max="10496" width="8.85546875" style="6"/>
    <col min="10497" max="10497" width="22.28515625" style="6" customWidth="1"/>
    <col min="10498" max="10498" width="13.85546875" style="6" bestFit="1" customWidth="1"/>
    <col min="10499" max="10752" width="8.85546875" style="6"/>
    <col min="10753" max="10753" width="22.28515625" style="6" customWidth="1"/>
    <col min="10754" max="10754" width="13.85546875" style="6" bestFit="1" customWidth="1"/>
    <col min="10755" max="11008" width="8.85546875" style="6"/>
    <col min="11009" max="11009" width="22.28515625" style="6" customWidth="1"/>
    <col min="11010" max="11010" width="13.85546875" style="6" bestFit="1" customWidth="1"/>
    <col min="11011" max="11264" width="8.85546875" style="6"/>
    <col min="11265" max="11265" width="22.28515625" style="6" customWidth="1"/>
    <col min="11266" max="11266" width="13.85546875" style="6" bestFit="1" customWidth="1"/>
    <col min="11267" max="11520" width="8.85546875" style="6"/>
    <col min="11521" max="11521" width="22.28515625" style="6" customWidth="1"/>
    <col min="11522" max="11522" width="13.85546875" style="6" bestFit="1" customWidth="1"/>
    <col min="11523" max="11776" width="8.85546875" style="6"/>
    <col min="11777" max="11777" width="22.28515625" style="6" customWidth="1"/>
    <col min="11778" max="11778" width="13.85546875" style="6" bestFit="1" customWidth="1"/>
    <col min="11779" max="12032" width="8.85546875" style="6"/>
    <col min="12033" max="12033" width="22.28515625" style="6" customWidth="1"/>
    <col min="12034" max="12034" width="13.85546875" style="6" bestFit="1" customWidth="1"/>
    <col min="12035" max="12288" width="8.85546875" style="6"/>
    <col min="12289" max="12289" width="22.28515625" style="6" customWidth="1"/>
    <col min="12290" max="12290" width="13.85546875" style="6" bestFit="1" customWidth="1"/>
    <col min="12291" max="12544" width="8.85546875" style="6"/>
    <col min="12545" max="12545" width="22.28515625" style="6" customWidth="1"/>
    <col min="12546" max="12546" width="13.85546875" style="6" bestFit="1" customWidth="1"/>
    <col min="12547" max="12800" width="8.85546875" style="6"/>
    <col min="12801" max="12801" width="22.28515625" style="6" customWidth="1"/>
    <col min="12802" max="12802" width="13.85546875" style="6" bestFit="1" customWidth="1"/>
    <col min="12803" max="13056" width="8.85546875" style="6"/>
    <col min="13057" max="13057" width="22.28515625" style="6" customWidth="1"/>
    <col min="13058" max="13058" width="13.85546875" style="6" bestFit="1" customWidth="1"/>
    <col min="13059" max="13312" width="8.85546875" style="6"/>
    <col min="13313" max="13313" width="22.28515625" style="6" customWidth="1"/>
    <col min="13314" max="13314" width="13.85546875" style="6" bestFit="1" customWidth="1"/>
    <col min="13315" max="13568" width="8.85546875" style="6"/>
    <col min="13569" max="13569" width="22.28515625" style="6" customWidth="1"/>
    <col min="13570" max="13570" width="13.85546875" style="6" bestFit="1" customWidth="1"/>
    <col min="13571" max="13824" width="8.85546875" style="6"/>
    <col min="13825" max="13825" width="22.28515625" style="6" customWidth="1"/>
    <col min="13826" max="13826" width="13.85546875" style="6" bestFit="1" customWidth="1"/>
    <col min="13827" max="14080" width="8.85546875" style="6"/>
    <col min="14081" max="14081" width="22.28515625" style="6" customWidth="1"/>
    <col min="14082" max="14082" width="13.85546875" style="6" bestFit="1" customWidth="1"/>
    <col min="14083" max="14336" width="8.85546875" style="6"/>
    <col min="14337" max="14337" width="22.28515625" style="6" customWidth="1"/>
    <col min="14338" max="14338" width="13.85546875" style="6" bestFit="1" customWidth="1"/>
    <col min="14339" max="14592" width="8.85546875" style="6"/>
    <col min="14593" max="14593" width="22.28515625" style="6" customWidth="1"/>
    <col min="14594" max="14594" width="13.85546875" style="6" bestFit="1" customWidth="1"/>
    <col min="14595" max="14848" width="8.85546875" style="6"/>
    <col min="14849" max="14849" width="22.28515625" style="6" customWidth="1"/>
    <col min="14850" max="14850" width="13.85546875" style="6" bestFit="1" customWidth="1"/>
    <col min="14851" max="15104" width="8.85546875" style="6"/>
    <col min="15105" max="15105" width="22.28515625" style="6" customWidth="1"/>
    <col min="15106" max="15106" width="13.85546875" style="6" bestFit="1" customWidth="1"/>
    <col min="15107" max="15360" width="8.85546875" style="6"/>
    <col min="15361" max="15361" width="22.28515625" style="6" customWidth="1"/>
    <col min="15362" max="15362" width="13.85546875" style="6" bestFit="1" customWidth="1"/>
    <col min="15363" max="15616" width="8.85546875" style="6"/>
    <col min="15617" max="15617" width="22.28515625" style="6" customWidth="1"/>
    <col min="15618" max="15618" width="13.85546875" style="6" bestFit="1" customWidth="1"/>
    <col min="15619" max="15872" width="8.85546875" style="6"/>
    <col min="15873" max="15873" width="22.28515625" style="6" customWidth="1"/>
    <col min="15874" max="15874" width="13.85546875" style="6" bestFit="1" customWidth="1"/>
    <col min="15875" max="16128" width="8.85546875" style="6"/>
    <col min="16129" max="16129" width="22.28515625" style="6" customWidth="1"/>
    <col min="16130" max="16130" width="13.85546875" style="6" bestFit="1" customWidth="1"/>
    <col min="16131" max="16384" width="8.85546875" style="6"/>
  </cols>
  <sheetData>
    <row r="1" spans="1:5" ht="23.25" x14ac:dyDescent="0.35">
      <c r="A1" s="12" t="s">
        <v>67</v>
      </c>
      <c r="B1" s="38"/>
      <c r="E1" s="43">
        <f>PMT(B2 / 12, B3 * 12, B4)</f>
        <v>-899.32578772912848</v>
      </c>
    </row>
    <row r="2" spans="1:5" ht="18.75" x14ac:dyDescent="0.3">
      <c r="A2" s="39" t="s">
        <v>19</v>
      </c>
      <c r="B2" s="40">
        <v>0.06</v>
      </c>
    </row>
    <row r="3" spans="1:5" ht="18.75" x14ac:dyDescent="0.3">
      <c r="A3" s="39" t="s">
        <v>20</v>
      </c>
      <c r="B3" s="41">
        <v>30</v>
      </c>
    </row>
    <row r="4" spans="1:5" ht="18.75" x14ac:dyDescent="0.3">
      <c r="A4" s="39" t="s">
        <v>21</v>
      </c>
      <c r="B4" s="42">
        <v>150000</v>
      </c>
    </row>
    <row r="5" spans="1:5" ht="18.75" x14ac:dyDescent="0.3">
      <c r="A5" s="39" t="s">
        <v>68</v>
      </c>
    </row>
  </sheetData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D302-CAF9-4EC3-82DA-4B59F4F0D0E5}">
  <sheetPr published="0" codeName="Sheet7"/>
  <dimension ref="A1:N6"/>
  <sheetViews>
    <sheetView workbookViewId="0">
      <selection activeCell="B5" sqref="B5"/>
    </sheetView>
  </sheetViews>
  <sheetFormatPr defaultColWidth="8.85546875" defaultRowHeight="15.75" x14ac:dyDescent="0.25"/>
  <cols>
    <col min="1" max="1" width="13.28515625" style="3" bestFit="1" customWidth="1"/>
    <col min="2" max="13" width="8.42578125" style="3" bestFit="1" customWidth="1"/>
    <col min="14" max="14" width="9.5703125" style="3" bestFit="1" customWidth="1"/>
    <col min="15" max="16384" width="8.85546875" style="3"/>
  </cols>
  <sheetData>
    <row r="1" spans="1:14" s="1" customFormat="1" ht="1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6.5" thickTop="1" x14ac:dyDescent="0.25">
      <c r="A2" s="2" t="s">
        <v>14</v>
      </c>
      <c r="B2" s="3">
        <v>23500</v>
      </c>
      <c r="C2" s="3">
        <v>23000</v>
      </c>
      <c r="D2" s="3">
        <v>24000</v>
      </c>
      <c r="E2" s="3">
        <v>25100</v>
      </c>
      <c r="F2" s="3">
        <v>25000</v>
      </c>
      <c r="G2" s="3">
        <v>25400</v>
      </c>
      <c r="H2" s="3">
        <v>26000</v>
      </c>
      <c r="I2" s="3">
        <v>24000</v>
      </c>
      <c r="J2" s="3">
        <v>24000</v>
      </c>
      <c r="K2" s="3">
        <v>26000</v>
      </c>
      <c r="L2" s="3">
        <v>24000</v>
      </c>
      <c r="M2" s="3">
        <v>24000</v>
      </c>
      <c r="N2" s="3">
        <f>SUM(B2:M2)</f>
        <v>294000</v>
      </c>
    </row>
    <row r="3" spans="1:14" x14ac:dyDescent="0.25">
      <c r="A3" s="2" t="s">
        <v>15</v>
      </c>
      <c r="B3" s="3">
        <v>28750</v>
      </c>
      <c r="C3" s="3">
        <v>27900</v>
      </c>
      <c r="D3" s="3">
        <v>29500</v>
      </c>
      <c r="E3" s="3">
        <v>31000</v>
      </c>
      <c r="F3" s="3">
        <v>30500</v>
      </c>
      <c r="G3" s="3">
        <v>30000</v>
      </c>
      <c r="H3" s="3">
        <v>31000</v>
      </c>
      <c r="I3" s="3">
        <v>29500</v>
      </c>
      <c r="J3" s="3">
        <v>29500</v>
      </c>
      <c r="K3" s="3">
        <v>32000</v>
      </c>
      <c r="L3" s="3">
        <v>29500</v>
      </c>
      <c r="M3" s="3">
        <v>29500</v>
      </c>
      <c r="N3" s="3">
        <f t="shared" ref="N3:N5" si="0">SUM(B3:M3)</f>
        <v>358650</v>
      </c>
    </row>
    <row r="4" spans="1:14" x14ac:dyDescent="0.25">
      <c r="A4" s="2" t="s">
        <v>16</v>
      </c>
      <c r="B4" s="3">
        <v>24400</v>
      </c>
      <c r="C4" s="3">
        <v>24300</v>
      </c>
      <c r="D4" s="3">
        <v>25250</v>
      </c>
      <c r="E4" s="3">
        <v>26600</v>
      </c>
      <c r="F4" s="3">
        <v>27000</v>
      </c>
      <c r="G4" s="3">
        <v>26750</v>
      </c>
      <c r="H4" s="3">
        <v>27000</v>
      </c>
      <c r="I4" s="3">
        <v>25250</v>
      </c>
      <c r="J4" s="3">
        <v>25250</v>
      </c>
      <c r="K4" s="3">
        <v>28000</v>
      </c>
      <c r="L4" s="3">
        <v>25250</v>
      </c>
      <c r="M4" s="3">
        <v>25250</v>
      </c>
      <c r="N4" s="3">
        <f t="shared" si="0"/>
        <v>310300</v>
      </c>
    </row>
    <row r="5" spans="1:14" s="5" customFormat="1" ht="16.5" thickBot="1" x14ac:dyDescent="0.3">
      <c r="A5" s="4" t="s">
        <v>17</v>
      </c>
      <c r="B5" s="4">
        <f>SUM(B2:B4)</f>
        <v>76650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6.5" thickTop="1" x14ac:dyDescent="0.25"/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11</vt:i4>
      </vt:variant>
    </vt:vector>
  </HeadingPairs>
  <TitlesOfParts>
    <vt:vector size="21" baseType="lpstr">
      <vt:lpstr>Sales by Division</vt:lpstr>
      <vt:lpstr>Annual Loan Payments</vt:lpstr>
      <vt:lpstr>Sales Rep Sales</vt:lpstr>
      <vt:lpstr>Sales by Division (2)</vt:lpstr>
      <vt:lpstr>Loan Payment Analysis</vt:lpstr>
      <vt:lpstr>Budget</vt:lpstr>
      <vt:lpstr>2015-2016 Final</vt:lpstr>
      <vt:lpstr>Monthly Loan Payments</vt:lpstr>
      <vt:lpstr>Sales by Division (3)</vt:lpstr>
      <vt:lpstr>Chapter 4</vt:lpstr>
      <vt:lpstr>_2015_Sales</vt:lpstr>
      <vt:lpstr>Interest_Rate</vt:lpstr>
      <vt:lpstr>Interest_Rate2</vt:lpstr>
      <vt:lpstr>Loan_Principal</vt:lpstr>
      <vt:lpstr>Loan_Principal2</vt:lpstr>
      <vt:lpstr>Loan_Term</vt:lpstr>
      <vt:lpstr>Loan_Term2</vt:lpstr>
      <vt:lpstr>Sales_for_2016</vt:lpstr>
      <vt:lpstr>Sales_Rep</vt:lpstr>
      <vt:lpstr>Scenario1</vt:lpstr>
      <vt:lpstr>Scenario2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2019-07-22T22:17:17Z</dcterms:created>
  <dcterms:modified xsi:type="dcterms:W3CDTF">2019-07-22T22:44:05Z</dcterms:modified>
</cp:coreProperties>
</file>