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TYV Excel 2016/"/>
    </mc:Choice>
  </mc:AlternateContent>
  <xr:revisionPtr revIDLastSave="14" documentId="8_{2A662A17-F473-4D08-A3DF-0D6866DC2F12}" xr6:coauthVersionLast="43" xr6:coauthVersionMax="43" xr10:uidLastSave="{7F02EC83-8E02-4942-A382-73A305899129}"/>
  <bookViews>
    <workbookView xWindow="1950" yWindow="585" windowWidth="30540" windowHeight="21015" activeTab="7" xr2:uid="{D1903360-BA4A-4289-80A0-85404F87CA03}"/>
  </bookViews>
  <sheets>
    <sheet name="Customers" sheetId="1" r:id="rId1"/>
    <sheet name="Parts" sheetId="2" r:id="rId2"/>
    <sheet name="Cost and Quantity" sheetId="3" r:id="rId3"/>
    <sheet name="Accounts Receivable Data" sheetId="4" r:id="rId4"/>
    <sheet name="DVD Inventory" sheetId="5" r:id="rId5"/>
    <sheet name="Inventory" sheetId="6" r:id="rId6"/>
    <sheet name="Inventory (2)" sheetId="7" r:id="rId7"/>
    <sheet name="Orders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3" hidden="1">'Accounts Receivable Data'!$A$3:$H$55</definedName>
    <definedName name="_xlnm._FilterDatabase" localSheetId="0" hidden="1">Customers!$A$1:$L$92</definedName>
    <definedName name="_xlnm._FilterDatabase" localSheetId="4" hidden="1">'DVD Inventory'!$A$1:$E$16</definedName>
    <definedName name="_xlnm.Criteria" localSheetId="3">'Accounts Receivable Data'!#REF!</definedName>
    <definedName name="_xlnm.Criteria" localSheetId="6">[2]Parts!#REF!</definedName>
    <definedName name="_xlnm.Criteria" localSheetId="1">Parts!#REF!</definedName>
    <definedName name="_xlnm.Criteria">[2]Parts!#REF!</definedName>
    <definedName name="Criteria1" localSheetId="3">[6]Defects!$G$3:$G$4</definedName>
    <definedName name="Criteria1" localSheetId="4">[7]Defects!$G$3:$G$4</definedName>
    <definedName name="Criteria1" localSheetId="5">[7]Defects!$G$3:$G$4</definedName>
    <definedName name="Criteria1" localSheetId="6">[7]Defects!$G$3:$G$4</definedName>
    <definedName name="Criteria1" localSheetId="1">[3]Defects!$G$3:$G$4</definedName>
    <definedName name="Criteria1">[1]Defects!$G$3:$G$4</definedName>
    <definedName name="Criteria2" localSheetId="3">[6]Defects!$H$3:$H$4</definedName>
    <definedName name="Criteria2" localSheetId="4">[7]Defects!$H$3:$H$4</definedName>
    <definedName name="Criteria2" localSheetId="5">[7]Defects!$H$3:$H$4</definedName>
    <definedName name="Criteria2" localSheetId="6">[7]Defects!$H$3:$H$4</definedName>
    <definedName name="Criteria2" localSheetId="1">[3]Defects!$H$3:$H$4</definedName>
    <definedName name="Criteria2">[1]Defects!$H$3:$H$4</definedName>
    <definedName name="CurrentDate" localSheetId="3">'Accounts Receivable Data'!$G$1</definedName>
    <definedName name="CurrentDate" localSheetId="4">'[7]Accounts Receivable Data'!$I$1</definedName>
    <definedName name="CurrentDate" localSheetId="5">'[7]Accounts Receivable Data'!$I$1</definedName>
    <definedName name="CurrentDate" localSheetId="6">'[7]Accounts Receivable Data'!$I$1</definedName>
    <definedName name="CurrentDate" localSheetId="1">'[3]Accounts Receivable Data'!$I$1</definedName>
    <definedName name="CurrentDate">'[1]Accounts Receivable Data'!$I$1</definedName>
    <definedName name="_xlnm.Extract" localSheetId="3">'Accounts Receivable Data'!#REF!</definedName>
    <definedName name="ExtraPayment" localSheetId="6">'[4]Mortgage Paydown Analysis'!#REF!</definedName>
    <definedName name="ExtraPayment">'[4]Mortgage Paydown Analysis'!#REF!</definedName>
    <definedName name="Northwind" localSheetId="0">Customers!$B$1:$L$92</definedName>
    <definedName name="PaymentWithExtra" localSheetId="6">'[4]Mortgage Paydown Analysis'!#REF!</definedName>
    <definedName name="PaymentWithExtra">'[4]Mortgage Paydown Analysis'!#REF!</definedName>
    <definedName name="Product_Inventory_on_Hand">'Cost and Quantity'!$A$3:$D$52</definedName>
    <definedName name="Rate" localSheetId="6">'[5]Mortgage Paydown Analysis'!#REF!</definedName>
    <definedName name="Rate">'[5]Mortgage Paydown Analysis'!#REF!</definedName>
    <definedName name="RegularPayment" localSheetId="6">'[4]Mortgage Paydown Analysis'!#REF!</definedName>
    <definedName name="RegularPayment">'[4]Mortgage Paydown Analysis'!#REF!</definedName>
    <definedName name="RevisedTerm" localSheetId="6">'[4]Mortgage Paydown Analysis'!#REF!</definedName>
    <definedName name="RevisedTerm">'[4]Mortgage Paydown Analysis'!#REF!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9" i="7" l="1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H55" i="4" l="1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D53" i="3" l="1"/>
  <c r="H10" i="2" l="1"/>
  <c r="F10" i="2"/>
  <c r="H9" i="2"/>
  <c r="F9" i="2"/>
  <c r="H8" i="2"/>
  <c r="F8" i="2"/>
  <c r="H7" i="2"/>
  <c r="F7" i="2"/>
  <c r="H6" i="2"/>
  <c r="F6" i="2"/>
  <c r="H5" i="2"/>
  <c r="F5" i="2"/>
  <c r="H4" i="2"/>
  <c r="F4" i="2"/>
  <c r="H3" i="2"/>
  <c r="F3" i="2"/>
  <c r="A92" i="1" l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<sst xmlns="http://schemas.openxmlformats.org/spreadsheetml/2006/main" count="1822" uniqueCount="953">
  <si>
    <t>Sort Field</t>
  </si>
  <si>
    <t>CustomerID</t>
  </si>
  <si>
    <t>CompanyName</t>
  </si>
  <si>
    <t>ContactName</t>
  </si>
  <si>
    <t>ContactTitle</t>
  </si>
  <si>
    <t>Address</t>
  </si>
  <si>
    <t>City</t>
  </si>
  <si>
    <t>Region</t>
  </si>
  <si>
    <t>PostalCode</t>
  </si>
  <si>
    <t>Country</t>
  </si>
  <si>
    <t>Phone</t>
  </si>
  <si>
    <t>Fax</t>
  </si>
  <si>
    <t>FRANS</t>
  </si>
  <si>
    <t>Franchi S.p.A.</t>
  </si>
  <si>
    <t>Paolo Accorti</t>
  </si>
  <si>
    <t>Sales Representative</t>
  </si>
  <si>
    <t>Via Monte Bianco 34</t>
  </si>
  <si>
    <t>Torino</t>
  </si>
  <si>
    <t>10100</t>
  </si>
  <si>
    <t>Italy</t>
  </si>
  <si>
    <t>011-4988260</t>
  </si>
  <si>
    <t>011-4988261</t>
  </si>
  <si>
    <t>COMMI</t>
  </si>
  <si>
    <t>Comércio Mineiro</t>
  </si>
  <si>
    <t>Pedro Afonso</t>
  </si>
  <si>
    <t>Sales Associate</t>
  </si>
  <si>
    <t>Av. dos Lusíadas, 23</t>
  </si>
  <si>
    <t>São Paulo</t>
  </si>
  <si>
    <t>SP</t>
  </si>
  <si>
    <t>05432-043</t>
  </si>
  <si>
    <t>Brazil</t>
  </si>
  <si>
    <t>(11) 555-7647</t>
  </si>
  <si>
    <t>ALFKI</t>
  </si>
  <si>
    <t>Alfreds Futterkiste</t>
  </si>
  <si>
    <t>Maria Anders</t>
  </si>
  <si>
    <t>Obere Str. 57</t>
  </si>
  <si>
    <t>Berlin</t>
  </si>
  <si>
    <t>12209</t>
  </si>
  <si>
    <t>Germany</t>
  </si>
  <si>
    <t>030-0074321</t>
  </si>
  <si>
    <t>030-0076545</t>
  </si>
  <si>
    <t>BSBEV</t>
  </si>
  <si>
    <t>B's Beverages</t>
  </si>
  <si>
    <t>Victoria Ashworth</t>
  </si>
  <si>
    <t>Fauntleroy Circus</t>
  </si>
  <si>
    <t>London</t>
  </si>
  <si>
    <t>EC2 5NT</t>
  </si>
  <si>
    <t>UK</t>
  </si>
  <si>
    <t>(171) 555-1212</t>
  </si>
  <si>
    <t>QUEDE</t>
  </si>
  <si>
    <t>Que Delícia</t>
  </si>
  <si>
    <t>Bernardo Batista</t>
  </si>
  <si>
    <t>Accounting Manager</t>
  </si>
  <si>
    <t>Rua da Panificadora, 12</t>
  </si>
  <si>
    <t>Rio de Janeiro</t>
  </si>
  <si>
    <t>RJ</t>
  </si>
  <si>
    <t>02389-673</t>
  </si>
  <si>
    <t>(21) 555-4252</t>
  </si>
  <si>
    <t>(21) 555-4545</t>
  </si>
  <si>
    <t>ISLAT</t>
  </si>
  <si>
    <t>Island Trading</t>
  </si>
  <si>
    <t>Helen Bennett</t>
  </si>
  <si>
    <t>Marketing Manager</t>
  </si>
  <si>
    <t>Garden House_x000D_
Crowther Way</t>
  </si>
  <si>
    <t>Cowes</t>
  </si>
  <si>
    <t>Isle of Wight</t>
  </si>
  <si>
    <t>PO31 7PJ</t>
  </si>
  <si>
    <t>(198) 555-8888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</si>
  <si>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</si>
  <si>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</si>
  <si>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</si>
  <si>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</si>
  <si>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</si>
  <si>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</si>
  <si>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</si>
  <si>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Sweden</t>
  </si>
  <si>
    <t>0921-12 34 65</t>
  </si>
  <si>
    <t>0921-12 34 67</t>
  </si>
  <si>
    <t>SANTG</t>
  </si>
  <si>
    <t>Santé Gourmet</t>
  </si>
  <si>
    <t>Jonas Bergulfsen</t>
  </si>
  <si>
    <t>Owner</t>
  </si>
  <si>
    <t>Erling Skakkes gate 78</t>
  </si>
  <si>
    <t>Stavern</t>
  </si>
  <si>
    <t>4110</t>
  </si>
  <si>
    <t>Norway</t>
  </si>
  <si>
    <t>07-98 92 35</t>
  </si>
  <si>
    <t>07-98 92 47</t>
  </si>
  <si>
    <t>PARIS</t>
  </si>
  <si>
    <t>Paris spécialités</t>
  </si>
  <si>
    <t>Marie Bertrand</t>
  </si>
  <si>
    <t>265, boulevard Charonne</t>
  </si>
  <si>
    <t>Paris</t>
  </si>
  <si>
    <t>75012</t>
  </si>
  <si>
    <t>France</t>
  </si>
  <si>
    <t>(1) 42.34.22.66</t>
  </si>
  <si>
    <t>(1) 42.34.22.77</t>
  </si>
  <si>
    <t>SPLIR</t>
  </si>
  <si>
    <t>Split Rail Beer &amp; Ale</t>
  </si>
  <si>
    <t>Art Braunschweiger</t>
  </si>
  <si>
    <t>Sales Manager</t>
  </si>
  <si>
    <t>P.O. Box 555</t>
  </si>
  <si>
    <t>Lander</t>
  </si>
  <si>
    <t>WY</t>
  </si>
  <si>
    <t>82520</t>
  </si>
  <si>
    <t>USA</t>
  </si>
  <si>
    <t>(307) 555-4680</t>
  </si>
  <si>
    <t>(307) 555-6525</t>
  </si>
  <si>
    <t>CONSH</t>
  </si>
  <si>
    <t>Consolidated Holdings</t>
  </si>
  <si>
    <t>Elizabeth Brown</t>
  </si>
  <si>
    <t xml:space="preserve">Berkeley Gardens_x000D_
12  Brewery </t>
  </si>
  <si>
    <t>WX1 6LT</t>
  </si>
  <si>
    <t>(171) 555-2282</t>
  </si>
  <si>
    <t>(171) 555-9199</t>
  </si>
  <si>
    <t>ROMEY</t>
  </si>
  <si>
    <t>Romero y tomillo</t>
  </si>
  <si>
    <t>Alejandra Camino</t>
  </si>
  <si>
    <t>Gran Vía, 1</t>
  </si>
  <si>
    <t>Madrid</t>
  </si>
  <si>
    <t>28001</t>
  </si>
  <si>
    <t>Spain</t>
  </si>
  <si>
    <t>(91) 745 6200</t>
  </si>
  <si>
    <t>(91) 745 6210</t>
  </si>
  <si>
    <t>SUPRD</t>
  </si>
  <si>
    <t>Suprêmes délices</t>
  </si>
  <si>
    <t>Pascale Cartrain</t>
  </si>
  <si>
    <t>Boulevard Tirou, 255</t>
  </si>
  <si>
    <t>Charleroi</t>
  </si>
  <si>
    <t>B-6000</t>
  </si>
  <si>
    <t>Belgium</t>
  </si>
  <si>
    <t>(071) 23 67 22 20</t>
  </si>
  <si>
    <t>(071) 23 67 22 21</t>
  </si>
  <si>
    <t>QUEEN</t>
  </si>
  <si>
    <t>Queen Cozinha</t>
  </si>
  <si>
    <t>Lúcia Carvalho</t>
  </si>
  <si>
    <t>Marketing Assistant</t>
  </si>
  <si>
    <t>Alameda dos Canàrios, 891</t>
  </si>
  <si>
    <t>05487-020</t>
  </si>
  <si>
    <t>(11) 555-1189</t>
  </si>
  <si>
    <t>CENTC</t>
  </si>
  <si>
    <t>Centro comercial Moctezuma</t>
  </si>
  <si>
    <t>Francisco Chang</t>
  </si>
  <si>
    <t>Sierras de Granada 9993</t>
  </si>
  <si>
    <t>México D.F.</t>
  </si>
  <si>
    <t>05022</t>
  </si>
  <si>
    <t>Mexico</t>
  </si>
  <si>
    <t>(5) 555-3392</t>
  </si>
  <si>
    <t>(5) 555-7293</t>
  </si>
  <si>
    <t>BLONP</t>
  </si>
  <si>
    <t>Blondel père et fils</t>
  </si>
  <si>
    <t>Frédérique Citeaux</t>
  </si>
  <si>
    <t>24, place Kléber</t>
  </si>
  <si>
    <t>Strasbourg</t>
  </si>
  <si>
    <t>67000</t>
  </si>
  <si>
    <t>88.60.15.31</t>
  </si>
  <si>
    <t>88.60.15.32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</si>
  <si>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</si>
  <si>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</si>
  <si>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</si>
  <si>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</si>
  <si>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</si>
  <si>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</si>
  <si>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</si>
  <si>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NORTS</t>
  </si>
  <si>
    <t>North/South</t>
  </si>
  <si>
    <t>Simon Crowther</t>
  </si>
  <si>
    <t>South House_x000D_
300 Queensbridge</t>
  </si>
  <si>
    <t>SW7 1RZ</t>
  </si>
  <si>
    <t>(171) 555-7733</t>
  </si>
  <si>
    <t>(171) 555-2530</t>
  </si>
  <si>
    <t>FAMIA</t>
  </si>
  <si>
    <t>Familia Arquibaldo</t>
  </si>
  <si>
    <t>Aria Cruz</t>
  </si>
  <si>
    <t>Rua Orós, 92</t>
  </si>
  <si>
    <t>05442-030</t>
  </si>
  <si>
    <t>(11) 555-9857</t>
  </si>
  <si>
    <t>PRINI</t>
  </si>
  <si>
    <t>Princesa Isabel Vinhos</t>
  </si>
  <si>
    <t>Isabel de Castro</t>
  </si>
  <si>
    <t>Estrada da saúde n. 58</t>
  </si>
  <si>
    <t>Lisboa</t>
  </si>
  <si>
    <t>1756</t>
  </si>
  <si>
    <t>Portugal</t>
  </si>
  <si>
    <t>(1) 356-5634</t>
  </si>
  <si>
    <t>EASTC</t>
  </si>
  <si>
    <t>Eastern Connection</t>
  </si>
  <si>
    <t>Ann Devon</t>
  </si>
  <si>
    <t>Sales Agent</t>
  </si>
  <si>
    <t>35 King George</t>
  </si>
  <si>
    <t>WX3 6FW</t>
  </si>
  <si>
    <t>(171) 555-0297</t>
  </si>
  <si>
    <t>(171) 555-3373</t>
  </si>
  <si>
    <t>MAISD</t>
  </si>
  <si>
    <t>Maison Dewey</t>
  </si>
  <si>
    <t>Catherine Dewey</t>
  </si>
  <si>
    <t>Rue Joseph-Bens 532</t>
  </si>
  <si>
    <t>Bruxelles</t>
  </si>
  <si>
    <t>B-1180</t>
  </si>
  <si>
    <t>(02) 201 24 67</t>
  </si>
  <si>
    <t>(02) 201 24 68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</si>
  <si>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</si>
  <si>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</si>
  <si>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</si>
  <si>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</si>
  <si>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</si>
  <si>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</si>
  <si>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</si>
  <si>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</si>
  <si>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</si>
  <si>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</si>
  <si>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</si>
  <si>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</si>
  <si>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</si>
  <si>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</si>
  <si>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</si>
  <si>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</si>
  <si>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</si>
  <si>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</si>
  <si>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</si>
  <si>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</si>
  <si>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</si>
  <si>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</si>
  <si>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</si>
  <si>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</si>
  <si>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</si>
  <si>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</si>
  <si>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</si>
  <si>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</si>
  <si>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</si>
  <si>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</si>
  <si>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</si>
  <si>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</si>
  <si>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</si>
  <si>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</si>
  <si>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</si>
  <si>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</si>
  <si>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</si>
  <si>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</si>
  <si>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</si>
  <si>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</si>
  <si>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</si>
  <si>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</si>
  <si>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</si>
  <si>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Canada</t>
  </si>
  <si>
    <t>(514) 555-8054</t>
  </si>
  <si>
    <t>(514) 555-8055</t>
  </si>
  <si>
    <t>GODOS</t>
  </si>
  <si>
    <t>Godos Cocina Típica</t>
  </si>
  <si>
    <t>José Freyre</t>
  </si>
  <si>
    <t>C/ Romero, 33</t>
  </si>
  <si>
    <t>Sevilla</t>
  </si>
  <si>
    <t>41101</t>
  </si>
  <si>
    <t>(95) 555 82 82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</si>
  <si>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</si>
  <si>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</si>
  <si>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</si>
  <si>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</si>
  <si>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</si>
  <si>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</si>
  <si>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</si>
  <si>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Venezuela</t>
  </si>
  <si>
    <t>(9) 331-6954</t>
  </si>
  <si>
    <t>(9) 331-7256</t>
  </si>
  <si>
    <t>RANCH</t>
  </si>
  <si>
    <t>Rancho grande</t>
  </si>
  <si>
    <t>Sergio Gutiérrez</t>
  </si>
  <si>
    <t>Av. del Libertador 900</t>
  </si>
  <si>
    <t>Buenos Aires</t>
  </si>
  <si>
    <t>1010</t>
  </si>
  <si>
    <t>Argentina</t>
  </si>
  <si>
    <t>(1) 123-5555</t>
  </si>
  <si>
    <t>(1) 123-5556</t>
  </si>
  <si>
    <t>AROUT</t>
  </si>
  <si>
    <t>Around the Horn</t>
  </si>
  <si>
    <t>Thomas Hardy</t>
  </si>
  <si>
    <t>120 Hanover Sq.</t>
  </si>
  <si>
    <t>WA1 1DP</t>
  </si>
  <si>
    <t>(171) 555-7788</t>
  </si>
  <si>
    <t>(171) 555-6750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</si>
  <si>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</si>
  <si>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</si>
  <si>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</si>
  <si>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</si>
  <si>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</si>
  <si>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</si>
  <si>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</si>
  <si>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</si>
  <si>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</si>
  <si>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</si>
  <si>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</si>
  <si>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</si>
  <si>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</si>
  <si>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</si>
  <si>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</si>
  <si>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</si>
  <si>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</si>
  <si>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RICSU</t>
  </si>
  <si>
    <t>Richter Supermarkt</t>
  </si>
  <si>
    <t>Michael Holz</t>
  </si>
  <si>
    <t>Grenzacherweg 237</t>
  </si>
  <si>
    <t>Genève</t>
  </si>
  <si>
    <t>1203</t>
  </si>
  <si>
    <t>Switzerland</t>
  </si>
  <si>
    <t>0897-034214</t>
  </si>
  <si>
    <t>VAFFE</t>
  </si>
  <si>
    <t>Vaffeljernet</t>
  </si>
  <si>
    <t>Palle Ibsen</t>
  </si>
  <si>
    <t>Smagsløget 45</t>
  </si>
  <si>
    <t>Århus</t>
  </si>
  <si>
    <t>8200</t>
  </si>
  <si>
    <t>Denmark</t>
  </si>
  <si>
    <t>86 21 32 43</t>
  </si>
  <si>
    <t>86 22 33 44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</si>
  <si>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</si>
  <si>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</si>
  <si>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</si>
  <si>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</si>
  <si>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</si>
  <si>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</si>
  <si>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</si>
  <si>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</si>
  <si>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</si>
  <si>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WHITC</t>
  </si>
  <si>
    <t>White Clover Markets</t>
  </si>
  <si>
    <t>Karl Jablonski</t>
  </si>
  <si>
    <t>305 - 14th Ave. S._x000D_
Suite 3B</t>
  </si>
  <si>
    <t>Seattle</t>
  </si>
  <si>
    <t>WA</t>
  </si>
  <si>
    <t>98128</t>
  </si>
  <si>
    <t>(206) 555-4112</t>
  </si>
  <si>
    <t>(206) 555-4115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</si>
  <si>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</si>
  <si>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</si>
  <si>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</si>
  <si>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</si>
  <si>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</si>
  <si>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</si>
  <si>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</si>
  <si>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</si>
  <si>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</si>
  <si>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</si>
  <si>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</si>
  <si>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</si>
  <si>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</si>
  <si>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</si>
  <si>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</si>
  <si>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Finland</t>
  </si>
  <si>
    <t>90-224 8858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</si>
  <si>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</si>
  <si>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</si>
  <si>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</si>
  <si>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</si>
  <si>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</si>
  <si>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</si>
  <si>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</si>
  <si>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WARTH</t>
  </si>
  <si>
    <t>Wartian Herkku</t>
  </si>
  <si>
    <t>Pirkko Koskitalo</t>
  </si>
  <si>
    <t>Torikatu 38</t>
  </si>
  <si>
    <t>Oulu</t>
  </si>
  <si>
    <t>90110</t>
  </si>
  <si>
    <t>981-443655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</si>
  <si>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</si>
  <si>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</si>
  <si>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</si>
  <si>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</si>
  <si>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</si>
  <si>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</si>
  <si>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</si>
  <si>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</si>
  <si>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</si>
  <si>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</si>
  <si>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</si>
  <si>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</si>
  <si>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</si>
  <si>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</si>
  <si>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</si>
  <si>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</si>
  <si>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</si>
  <si>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</si>
  <si>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</si>
  <si>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</si>
  <si>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</si>
  <si>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</si>
  <si>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HUNGC</t>
  </si>
  <si>
    <t>Hungry Coyote Import Store</t>
  </si>
  <si>
    <t>Yoshi Latimer</t>
  </si>
  <si>
    <t>City Center Plaza_x000D_
516 Main St.</t>
  </si>
  <si>
    <t>Elgin</t>
  </si>
  <si>
    <t>OR</t>
  </si>
  <si>
    <t>97827</t>
  </si>
  <si>
    <t>(503) 555-6874</t>
  </si>
  <si>
    <t>(503) 555-2376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</si>
  <si>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</si>
  <si>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</si>
  <si>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</si>
  <si>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</si>
  <si>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</si>
  <si>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</si>
  <si>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</si>
  <si>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</si>
  <si>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RICAR</t>
  </si>
  <si>
    <t>Ricardo Adocicados</t>
  </si>
  <si>
    <t>Janete Limeira</t>
  </si>
  <si>
    <t>Assistant Sales Agent</t>
  </si>
  <si>
    <t>Av. Copacabana, 267</t>
  </si>
  <si>
    <t>02389-890</t>
  </si>
  <si>
    <t>(21) 555-3412</t>
  </si>
  <si>
    <t>BOTTM</t>
  </si>
  <si>
    <t>Bottom-Dollar Markets</t>
  </si>
  <si>
    <t>Elizabeth Lincoln</t>
  </si>
  <si>
    <t>23 Tsawassen Blvd.</t>
  </si>
  <si>
    <t>Tsawassen</t>
  </si>
  <si>
    <t>BC</t>
  </si>
  <si>
    <t>T2F 8M4</t>
  </si>
  <si>
    <t>(604) 555-4729</t>
  </si>
  <si>
    <t>(604) 555-3745</t>
  </si>
  <si>
    <t>HUNGO</t>
  </si>
  <si>
    <t>Hungry Owl All-Night Grocers</t>
  </si>
  <si>
    <t>Patricia McKenna</t>
  </si>
  <si>
    <t>8 Johnstown Road</t>
  </si>
  <si>
    <t>Cork</t>
  </si>
  <si>
    <t>Co. Cork</t>
  </si>
  <si>
    <t>Ireland</t>
  </si>
  <si>
    <t>2967 542</t>
  </si>
  <si>
    <t>2967 3333</t>
  </si>
  <si>
    <t>ERNSH</t>
  </si>
  <si>
    <t>Ernst Handel</t>
  </si>
  <si>
    <t>Roland Mendel</t>
  </si>
  <si>
    <t>Kirchgasse 6</t>
  </si>
  <si>
    <t>Graz</t>
  </si>
  <si>
    <t>8010</t>
  </si>
  <si>
    <t>Austria</t>
  </si>
  <si>
    <t>7675-3425</t>
  </si>
  <si>
    <t>7675-3426</t>
  </si>
  <si>
    <t>LEHMS</t>
  </si>
  <si>
    <t>Lehmanns Marktstand</t>
  </si>
  <si>
    <t>Renate Messner</t>
  </si>
  <si>
    <t>Magazinweg 7</t>
  </si>
  <si>
    <t xml:space="preserve">Frankfurt a.M. </t>
  </si>
  <si>
    <t>60528</t>
  </si>
  <si>
    <t>069-0245984</t>
  </si>
  <si>
    <t>069-0245874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</si>
  <si>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</si>
  <si>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</si>
  <si>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</si>
  <si>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</si>
  <si>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</si>
  <si>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</si>
  <si>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</si>
  <si>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</si>
  <si>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</si>
  <si>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</si>
  <si>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</si>
  <si>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</si>
  <si>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</si>
  <si>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</si>
  <si>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ANTON</t>
  </si>
  <si>
    <t>Antonio Moreno Taquería</t>
  </si>
  <si>
    <t>Antonio Moreno</t>
  </si>
  <si>
    <t>Mataderos  2312</t>
  </si>
  <si>
    <t>05023</t>
  </si>
  <si>
    <t>(5) 555-3932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</si>
  <si>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</si>
  <si>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</si>
  <si>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</si>
  <si>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</si>
  <si>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</si>
  <si>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</si>
  <si>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</si>
  <si>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</si>
  <si>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</si>
  <si>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</si>
  <si>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</si>
  <si>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</si>
  <si>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</si>
  <si>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</si>
  <si>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</si>
  <si>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</si>
  <si>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</si>
  <si>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</si>
  <si>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</si>
  <si>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</si>
  <si>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</si>
  <si>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</si>
  <si>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</si>
  <si>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</si>
  <si>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THEBI</t>
  </si>
  <si>
    <t>The Big Cheese</t>
  </si>
  <si>
    <t>Liz Nixon</t>
  </si>
  <si>
    <t>89 Jefferson Way_x000D_
Suite 2</t>
  </si>
  <si>
    <t>Portland</t>
  </si>
  <si>
    <t>97201</t>
  </si>
  <si>
    <t>(503) 555-3612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</si>
  <si>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</si>
  <si>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</si>
  <si>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</si>
  <si>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</si>
  <si>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</si>
  <si>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</si>
  <si>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</si>
  <si>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</si>
  <si>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TORTU</t>
  </si>
  <si>
    <t>Tortuga Restaurante</t>
  </si>
  <si>
    <t>Miguel Paolino</t>
  </si>
  <si>
    <t>Avda. Azteca 123</t>
  </si>
  <si>
    <t>(5) 555-2933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</si>
  <si>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</si>
  <si>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</si>
  <si>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</si>
  <si>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</si>
  <si>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</si>
  <si>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</si>
  <si>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</si>
  <si>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</si>
  <si>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</si>
  <si>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</si>
  <si>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</si>
  <si>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</si>
  <si>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</si>
  <si>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</si>
  <si>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</si>
  <si>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</si>
  <si>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</si>
  <si>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</si>
  <si>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</si>
  <si>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</si>
  <si>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</si>
  <si>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</si>
  <si>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(2) 283-2951</t>
  </si>
  <si>
    <t>(2) 283-3397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</si>
  <si>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</si>
  <si>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</si>
  <si>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</si>
  <si>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</si>
  <si>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</si>
  <si>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</si>
  <si>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</si>
  <si>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SIMOB</t>
  </si>
  <si>
    <t>Simons bistro</t>
  </si>
  <si>
    <t>Jytte Petersen</t>
  </si>
  <si>
    <t>Vinbæltet 34</t>
  </si>
  <si>
    <t>København</t>
  </si>
  <si>
    <t>1734</t>
  </si>
  <si>
    <t>31 12 34 56</t>
  </si>
  <si>
    <t>31 13 35 57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</si>
  <si>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</si>
  <si>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</si>
  <si>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</si>
  <si>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</si>
  <si>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</si>
  <si>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</si>
  <si>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</si>
  <si>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</si>
  <si>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</si>
  <si>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</si>
  <si>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</si>
  <si>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</si>
  <si>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</si>
  <si>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</si>
  <si>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</si>
  <si>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</si>
  <si>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</si>
  <si>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WOLZA</t>
  </si>
  <si>
    <t>Wolski  Zajazd</t>
  </si>
  <si>
    <t>Zbyszek Piestrzeniewicz</t>
  </si>
  <si>
    <t>ul. Filtrowa 68</t>
  </si>
  <si>
    <t>Warszawa</t>
  </si>
  <si>
    <t>01-012</t>
  </si>
  <si>
    <t>Poland</t>
  </si>
  <si>
    <t>(26) 642-7012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</si>
  <si>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</si>
  <si>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</si>
  <si>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</si>
  <si>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</si>
  <si>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</si>
  <si>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</si>
  <si>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</si>
  <si>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</si>
  <si>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HANAR</t>
  </si>
  <si>
    <t>Hanari Carnes</t>
  </si>
  <si>
    <t>Mario Pontes</t>
  </si>
  <si>
    <t>Rua do Paço, 67</t>
  </si>
  <si>
    <t>05454-876</t>
  </si>
  <si>
    <t>(21) 555-0091</t>
  </si>
  <si>
    <t>(21) 555-8765</t>
  </si>
  <si>
    <t>FOLIG</t>
  </si>
  <si>
    <t>Folies gourmandes</t>
  </si>
  <si>
    <t>Martine Rancé</t>
  </si>
  <si>
    <t>184, chaussée de Tournai</t>
  </si>
  <si>
    <t>Lille</t>
  </si>
  <si>
    <t>59000</t>
  </si>
  <si>
    <t>20.16.10.16</t>
  </si>
  <si>
    <t>20.16.10.17</t>
  </si>
  <si>
    <t>FURIB</t>
  </si>
  <si>
    <t>Furia Bacalhau e Frutos do Mar</t>
  </si>
  <si>
    <t xml:space="preserve">Lino Rodriguez </t>
  </si>
  <si>
    <t>Jardim das rosas n. 32</t>
  </si>
  <si>
    <t>1675</t>
  </si>
  <si>
    <t>(1) 354-2534</t>
  </si>
  <si>
    <t>(1) 354-2535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</si>
  <si>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</si>
  <si>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</si>
  <si>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</si>
  <si>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</si>
  <si>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</si>
  <si>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</si>
  <si>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</si>
  <si>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</si>
  <si>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</si>
  <si>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</si>
  <si>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</si>
  <si>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</si>
  <si>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</si>
  <si>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</si>
  <si>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</si>
  <si>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</si>
  <si>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</si>
  <si>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</si>
  <si>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</si>
  <si>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</si>
  <si>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</si>
  <si>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</si>
  <si>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</si>
  <si>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</si>
  <si>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</si>
  <si>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</si>
  <si>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</si>
  <si>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</si>
  <si>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</si>
  <si>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</si>
  <si>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</si>
  <si>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</si>
  <si>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</si>
  <si>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</si>
  <si>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</si>
  <si>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</si>
  <si>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</si>
  <si>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</si>
  <si>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</si>
  <si>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FRANR</t>
  </si>
  <si>
    <t>France restauration</t>
  </si>
  <si>
    <t>Carine Schmitt</t>
  </si>
  <si>
    <t>54, rue Royale</t>
  </si>
  <si>
    <t>40.32.21.21</t>
  </si>
  <si>
    <t>40.32.21.20</t>
  </si>
  <si>
    <t>CACTU</t>
  </si>
  <si>
    <t>Cactus Comidas para llevar</t>
  </si>
  <si>
    <t>Patricio Simpson</t>
  </si>
  <si>
    <t>Cerrito 333</t>
  </si>
  <si>
    <t>(1) 135-5555</t>
  </si>
  <si>
    <t>(1) 135-4892</t>
  </si>
  <si>
    <t>GREAL</t>
  </si>
  <si>
    <t>Great Lakes Food Market</t>
  </si>
  <si>
    <t>Howard Snyder</t>
  </si>
  <si>
    <t>2732 Baker Blvd.</t>
  </si>
  <si>
    <t>Eugene</t>
  </si>
  <si>
    <t>97403</t>
  </si>
  <si>
    <t>(503) 555-7555</t>
  </si>
  <si>
    <t>BOLID</t>
  </si>
  <si>
    <t>Bólido Comidas preparadas</t>
  </si>
  <si>
    <t>Martín Sommer</t>
  </si>
  <si>
    <t>C/ Araquil, 67</t>
  </si>
  <si>
    <t>28023</t>
  </si>
  <si>
    <t>(91) 555 22 82</t>
  </si>
  <si>
    <t>(91) 555 91 99</t>
  </si>
  <si>
    <t>LAZYK</t>
  </si>
  <si>
    <t>Lazy K Kountry Store</t>
  </si>
  <si>
    <t>John Steel</t>
  </si>
  <si>
    <t>12 Orchestra Terrace</t>
  </si>
  <si>
    <t>Walla Walla</t>
  </si>
  <si>
    <t>99362</t>
  </si>
  <si>
    <t>(509) 555-7969</t>
  </si>
  <si>
    <t>(509) 555-6221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</si>
  <si>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</si>
  <si>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</si>
  <si>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</si>
  <si>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</si>
  <si>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</si>
  <si>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</si>
  <si>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</si>
  <si>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</si>
  <si>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</si>
  <si>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</si>
  <si>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</si>
  <si>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</si>
  <si>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</si>
  <si>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</si>
  <si>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</si>
  <si>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</si>
  <si>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ANATR</t>
  </si>
  <si>
    <t>Ana Trujillo Emparedados y helados</t>
  </si>
  <si>
    <t>Ana Trujillo</t>
  </si>
  <si>
    <t>Avda. de la Constitución 2222</t>
  </si>
  <si>
    <t>05021</t>
  </si>
  <si>
    <t>(5) 555-4729</t>
  </si>
  <si>
    <t>(5) 555-3745</t>
  </si>
  <si>
    <t>CHOPS</t>
  </si>
  <si>
    <t>Chop-suey Chinese</t>
  </si>
  <si>
    <t>Yang Wang</t>
  </si>
  <si>
    <t>Hauptstr. 29</t>
  </si>
  <si>
    <t>Bern</t>
  </si>
  <si>
    <t>3012</t>
  </si>
  <si>
    <t>0452-076545</t>
  </si>
  <si>
    <t>LONEP</t>
  </si>
  <si>
    <t>Lonesome Pine Restaurant</t>
  </si>
  <si>
    <t>Fran Wilson</t>
  </si>
  <si>
    <t>89 Chiaroscuro Rd.</t>
  </si>
  <si>
    <t>97219</t>
  </si>
  <si>
    <t>(503) 555-9573</t>
  </si>
  <si>
    <t>(503) 555-9646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</si>
  <si>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</si>
  <si>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</si>
  <si>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</si>
  <si>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</si>
  <si>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</si>
  <si>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</si>
  <si>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</si>
  <si>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</si>
  <si>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</si>
  <si>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</si>
  <si>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</si>
  <si>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</si>
  <si>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</si>
  <si>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</si>
  <si>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</si>
  <si>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</si>
  <si>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</si>
  <si>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</si>
  <si>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</si>
  <si>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</si>
  <si>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</si>
  <si>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</si>
  <si>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</si>
  <si>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</si>
  <si>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</si>
  <si>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</si>
  <si>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</si>
  <si>
    <t>Division</t>
  </si>
  <si>
    <t>Description</t>
  </si>
  <si>
    <t>Number</t>
  </si>
  <si>
    <t>Quantity</t>
  </si>
  <si>
    <t>Unit Cost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</si>
  <si>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</si>
  <si>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</si>
  <si>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</si>
  <si>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</si>
  <si>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</si>
  <si>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</si>
  <si>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</si>
  <si>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</si>
  <si>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</si>
  <si>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</si>
  <si>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</si>
  <si>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</si>
  <si>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</si>
  <si>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</si>
  <si>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</si>
  <si>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</si>
  <si>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</si>
  <si>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</si>
  <si>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</si>
  <si>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Product Inventory</t>
  </si>
  <si>
    <t>Code</t>
  </si>
  <si>
    <t>Name</t>
  </si>
  <si>
    <t>Cost</t>
  </si>
  <si>
    <t>NWTB-1</t>
  </si>
  <si>
    <t>Northwind Traders Chai</t>
  </si>
  <si>
    <t>NWTCO-3</t>
  </si>
  <si>
    <t>Northwind Traders Syrup</t>
  </si>
  <si>
    <t>NWTCO-4</t>
  </si>
  <si>
    <t>Northwind Traders Cajun Seasoning</t>
  </si>
  <si>
    <t>NWTO-5</t>
  </si>
  <si>
    <t>Northwind Traders Olive Oil</t>
  </si>
  <si>
    <t>NWTJP-6</t>
  </si>
  <si>
    <t>Northwind Traders Boysenberry Spread</t>
  </si>
  <si>
    <t>Northwind Traders Marmalade</t>
  </si>
  <si>
    <t>NWTDFN-7</t>
  </si>
  <si>
    <t>Northwind Traders Dried Pears</t>
  </si>
  <si>
    <t>NWTS-8</t>
  </si>
  <si>
    <t>Northwind Traders Curry Sauce</t>
  </si>
  <si>
    <t>NWTDFN-14</t>
  </si>
  <si>
    <t>Northwind Traders Walnuts</t>
  </si>
  <si>
    <t>NWTCFV-17</t>
  </si>
  <si>
    <t>Northwind Traders Fruit Cocktail</t>
  </si>
  <si>
    <t>NWTBGM-19</t>
  </si>
  <si>
    <t>Northwind Traders Chocolate Biscuits Mix</t>
  </si>
  <si>
    <t>NWTBGM-21</t>
  </si>
  <si>
    <t>Northwind Traders Scones</t>
  </si>
  <si>
    <t>NWTB-34</t>
  </si>
  <si>
    <t>Northwind Traders Beer</t>
  </si>
  <si>
    <t>NWTCM-40</t>
  </si>
  <si>
    <t>Northwind Traders Crab Meat</t>
  </si>
  <si>
    <t>NWTSO-41</t>
  </si>
  <si>
    <t>Northwind Traders Clam Chowder</t>
  </si>
  <si>
    <t>NWTB-43</t>
  </si>
  <si>
    <t>Northwind Traders Coffee</t>
  </si>
  <si>
    <t>NWTCA-48</t>
  </si>
  <si>
    <t>Northwind Traders Chocolate</t>
  </si>
  <si>
    <t>NWTDFN-51</t>
  </si>
  <si>
    <t>Northwind Traders Dried Apples</t>
  </si>
  <si>
    <t>NWTG-52</t>
  </si>
  <si>
    <t>Northwind Traders Long Grain Rice</t>
  </si>
  <si>
    <t>NWTP-56</t>
  </si>
  <si>
    <t>Northwind Traders Gnocchi</t>
  </si>
  <si>
    <t>NWTP-57</t>
  </si>
  <si>
    <t>Northwind Traders Ravioli</t>
  </si>
  <si>
    <t>NWTS-65</t>
  </si>
  <si>
    <t>Northwind Traders Hot Pepper Sauce</t>
  </si>
  <si>
    <t>NWTS-66</t>
  </si>
  <si>
    <t>Northwind Traders Tomato Sauce</t>
  </si>
  <si>
    <t>NWTD-72</t>
  </si>
  <si>
    <t>Northwind Traders Mozzarella</t>
  </si>
  <si>
    <t>NWTDFN-74</t>
  </si>
  <si>
    <t>Northwind Traders Almonds</t>
  </si>
  <si>
    <t>NWTCO-77</t>
  </si>
  <si>
    <t>Northwind Traders Mustard</t>
  </si>
  <si>
    <t>NWTDFN-80</t>
  </si>
  <si>
    <t>Northwind Traders Dried Plums</t>
  </si>
  <si>
    <t>NWTB-81</t>
  </si>
  <si>
    <t>Northwind Traders Green Tea</t>
  </si>
  <si>
    <t>NWTC-82</t>
  </si>
  <si>
    <t>Northwind Traders Granola</t>
  </si>
  <si>
    <t>Northwind Traders Hot Cereal</t>
  </si>
  <si>
    <t>NWTCS-83</t>
  </si>
  <si>
    <t>Northwind Traders Potato Chips</t>
  </si>
  <si>
    <t>NWTBGM-85</t>
  </si>
  <si>
    <t>Northwind Traders Brownie Mix</t>
  </si>
  <si>
    <t>NWTBGM-86</t>
  </si>
  <si>
    <t>Northwind Traders Cake Mix</t>
  </si>
  <si>
    <t>NWTB-87</t>
  </si>
  <si>
    <t>Northwind Traders Tea</t>
  </si>
  <si>
    <t>NWTCFV-88</t>
  </si>
  <si>
    <t>Northwind Traders Pears</t>
  </si>
  <si>
    <t>NWTCFV-89</t>
  </si>
  <si>
    <t>Northwind Traders Peaches</t>
  </si>
  <si>
    <t>NWTCFV-90</t>
  </si>
  <si>
    <t>Northwind Traders Pineapple</t>
  </si>
  <si>
    <t>NWTCFV-91</t>
  </si>
  <si>
    <t>Northwind Traders Cherry Pie Filling</t>
  </si>
  <si>
    <t>NWTCFV-92</t>
  </si>
  <si>
    <t>Northwind Traders Green Beans</t>
  </si>
  <si>
    <t>NWTCFV-93</t>
  </si>
  <si>
    <t>Northwind Traders Corn</t>
  </si>
  <si>
    <t>NWTCFV-94</t>
  </si>
  <si>
    <t>Northwind Traders Peas</t>
  </si>
  <si>
    <t>NWTCM-95</t>
  </si>
  <si>
    <t>Northwind Traders Tuna Fish</t>
  </si>
  <si>
    <t>NWTCM-96</t>
  </si>
  <si>
    <t>Northwind Traders Smoked Salmon</t>
  </si>
  <si>
    <t>NWTSO-98</t>
  </si>
  <si>
    <t>Northwind Traders Vegetable Soup</t>
  </si>
  <si>
    <t>NWTSO-99</t>
  </si>
  <si>
    <t>Northwind Traders Chicken Soup</t>
  </si>
  <si>
    <t>Total</t>
  </si>
  <si>
    <t>Current Date</t>
  </si>
  <si>
    <t>Account Name</t>
  </si>
  <si>
    <t>Sales Rep Code</t>
  </si>
  <si>
    <t>Account Number</t>
  </si>
  <si>
    <t>Invoice Number</t>
  </si>
  <si>
    <t>Invoice Amount</t>
  </si>
  <si>
    <t>Due Date</t>
  </si>
  <si>
    <t>Date Paid</t>
  </si>
  <si>
    <t>Days Overdue</t>
  </si>
  <si>
    <t>Door Stoppers Ltd.</t>
  </si>
  <si>
    <t>AB293</t>
  </si>
  <si>
    <t>01-0045</t>
  </si>
  <si>
    <t>HG202</t>
  </si>
  <si>
    <t>DF982</t>
  </si>
  <si>
    <t>PM147</t>
  </si>
  <si>
    <t>Chimera Illusions</t>
  </si>
  <si>
    <t>KH543</t>
  </si>
  <si>
    <t>02-0200</t>
  </si>
  <si>
    <t>Renaud &amp; Son</t>
  </si>
  <si>
    <t>07-0025</t>
  </si>
  <si>
    <t>Rooter Office Solvents</t>
  </si>
  <si>
    <t>07-4441</t>
  </si>
  <si>
    <t>Reston Solicitor Offices</t>
  </si>
  <si>
    <t>Lone Wolf Software</t>
  </si>
  <si>
    <t>Emily's Sports Palace</t>
  </si>
  <si>
    <t>08-2255</t>
  </si>
  <si>
    <t>O'Donoghue Inc.</t>
  </si>
  <si>
    <t>09-2111</t>
  </si>
  <si>
    <t>Brimson Furniture</t>
  </si>
  <si>
    <t>10-0009</t>
  </si>
  <si>
    <t>Katy's Paper Products</t>
  </si>
  <si>
    <t>12-1212</t>
  </si>
  <si>
    <t>Meaghan Manufacturing</t>
  </si>
  <si>
    <t>12-3456</t>
  </si>
  <si>
    <t>Voyatzis Designs</t>
  </si>
  <si>
    <t>14-1882</t>
  </si>
  <si>
    <t>Real Solemn Officials</t>
  </si>
  <si>
    <t>Refco Office Solutions</t>
  </si>
  <si>
    <t>14-5741</t>
  </si>
  <si>
    <t>Simpson's Ltd.</t>
  </si>
  <si>
    <t>16-6658</t>
  </si>
  <si>
    <t>Stephen Inc.</t>
  </si>
  <si>
    <t>16-9734</t>
  </si>
  <si>
    <t>Title</t>
  </si>
  <si>
    <t>Year</t>
  </si>
  <si>
    <t>Director</t>
  </si>
  <si>
    <t>In Stock</t>
  </si>
  <si>
    <t>Alien</t>
  </si>
  <si>
    <t>Ridley Scott</t>
  </si>
  <si>
    <t>An Angel from Texas</t>
  </si>
  <si>
    <t>Ray Enright</t>
  </si>
  <si>
    <t>Big</t>
  </si>
  <si>
    <t>Penny Marshall</t>
  </si>
  <si>
    <t>The Big Sleep</t>
  </si>
  <si>
    <t>Howard Hawks</t>
  </si>
  <si>
    <t>Blade Runner</t>
  </si>
  <si>
    <t>A Christmas Carol</t>
  </si>
  <si>
    <t>Brian Hurst</t>
  </si>
  <si>
    <t>Christmas In July</t>
  </si>
  <si>
    <t>Preston Sturges</t>
  </si>
  <si>
    <t>A Clockwork Orange</t>
  </si>
  <si>
    <t>Stanley Kubrick</t>
  </si>
  <si>
    <t>Die Hard</t>
  </si>
  <si>
    <t>John McTiernan</t>
  </si>
  <si>
    <t>Old Ironsides</t>
  </si>
  <si>
    <t>James Cruze</t>
  </si>
  <si>
    <t>An Old Spanish Custom</t>
  </si>
  <si>
    <t>Adrian Brunel</t>
  </si>
  <si>
    <t>A Perfect World</t>
  </si>
  <si>
    <t>Clint Eastwood</t>
  </si>
  <si>
    <t>Perfectly Normal</t>
  </si>
  <si>
    <t>Yves Simoneau</t>
  </si>
  <si>
    <t>The Shining</t>
  </si>
  <si>
    <t>The Terminator</t>
  </si>
  <si>
    <t>James Cameron</t>
  </si>
  <si>
    <t>Product Name</t>
  </si>
  <si>
    <t>Product Code</t>
  </si>
  <si>
    <t>Qty On Hold</t>
  </si>
  <si>
    <t>Qty On Hand</t>
  </si>
  <si>
    <t>Standard Cost</t>
  </si>
  <si>
    <t>List Price</t>
  </si>
  <si>
    <t>Value</t>
  </si>
  <si>
    <t>SUMMER SALES PROMOTION - ORDERS</t>
  </si>
  <si>
    <t>Date</t>
  </si>
  <si>
    <t>Product</t>
  </si>
  <si>
    <t>Net $</t>
  </si>
  <si>
    <t>Promotion</t>
  </si>
  <si>
    <t>Advertisement</t>
  </si>
  <si>
    <t>Printer stand</t>
  </si>
  <si>
    <t>1 Free with 10</t>
  </si>
  <si>
    <t>Direct mail</t>
  </si>
  <si>
    <t>Glare filter</t>
  </si>
  <si>
    <t>Extra Discount</t>
  </si>
  <si>
    <t>Magazine</t>
  </si>
  <si>
    <t>Mouse pad</t>
  </si>
  <si>
    <t>Newspaper</t>
  </si>
  <si>
    <t>Copy holder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</si>
</sst>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G\e\n\e\r\a\l"/>
    <numFmt numFmtId="165" formatCode="&quot;$&quot;#,##0.00"/>
    <numFmt numFmtId="166" formatCode="_(\$* #,##0.00_);_(\$* \(#,##0.00\);_(\$* &quot;-&quot;??_);_(@_)"/>
    <numFmt numFmtId="167" formatCode="0.0"/>
    <numFmt numFmtId="168" formatCode="&quot;$&quot;#,##0.00;\(&quot;$&quot;#,##0.00\)"/>
  </numFmts>
  <fonts count="19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name val="Arial"/>
    </font>
    <font>
      <b/>
      <sz val="14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color indexed="8"/>
      <name val="Arial"/>
    </font>
    <font>
      <sz val="11"/>
      <color indexed="8"/>
      <name val="Calibri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164" fontId="5" fillId="0" borderId="0"/>
    <xf numFmtId="0" fontId="2" fillId="0" borderId="0"/>
    <xf numFmtId="9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3" fillId="0" borderId="0"/>
    <xf numFmtId="0" fontId="5" fillId="0" borderId="0"/>
    <xf numFmtId="0" fontId="13" fillId="0" borderId="0"/>
    <xf numFmtId="0" fontId="17" fillId="0" borderId="0"/>
    <xf numFmtId="0" fontId="2" fillId="0" borderId="0"/>
  </cellStyleXfs>
  <cellXfs count="70">
    <xf numFmtId="0" fontId="0" fillId="0" borderId="0" xfId="0"/>
    <xf numFmtId="0" fontId="3" fillId="3" borderId="0" xfId="0" applyFont="1" applyFill="1"/>
    <xf numFmtId="0" fontId="4" fillId="0" borderId="0" xfId="0" applyFont="1"/>
    <xf numFmtId="164" fontId="6" fillId="4" borderId="1" xfId="2" applyFont="1" applyFill="1" applyBorder="1"/>
    <xf numFmtId="164" fontId="6" fillId="0" borderId="0" xfId="2" applyFont="1"/>
    <xf numFmtId="164" fontId="6" fillId="4" borderId="0" xfId="2" applyFont="1" applyFill="1"/>
    <xf numFmtId="164" fontId="7" fillId="0" borderId="0" xfId="2" applyFont="1"/>
    <xf numFmtId="164" fontId="8" fillId="0" borderId="0" xfId="2" applyFont="1"/>
    <xf numFmtId="0" fontId="9" fillId="0" borderId="0" xfId="3" applyFont="1"/>
    <xf numFmtId="0" fontId="9" fillId="0" borderId="0" xfId="3" applyFont="1" applyAlignment="1">
      <alignment horizontal="right"/>
    </xf>
    <xf numFmtId="0" fontId="9" fillId="0" borderId="0" xfId="3" applyFont="1" applyAlignment="1">
      <alignment horizontal="center"/>
    </xf>
    <xf numFmtId="165" fontId="9" fillId="0" borderId="0" xfId="3" applyNumberFormat="1" applyFont="1"/>
    <xf numFmtId="9" fontId="9" fillId="0" borderId="0" xfId="4" applyFont="1" applyAlignment="1">
      <alignment horizontal="center"/>
    </xf>
    <xf numFmtId="164" fontId="7" fillId="0" borderId="0" xfId="2" applyFont="1" applyAlignment="1">
      <alignment horizontal="right"/>
    </xf>
    <xf numFmtId="166" fontId="7" fillId="0" borderId="0" xfId="2" applyNumberFormat="1" applyFont="1"/>
    <xf numFmtId="0" fontId="12" fillId="2" borderId="0" xfId="5" applyFont="1" applyAlignment="1">
      <alignment horizontal="left"/>
    </xf>
    <xf numFmtId="0" fontId="13" fillId="0" borderId="0" xfId="6"/>
    <xf numFmtId="0" fontId="8" fillId="0" borderId="0" xfId="6" applyFont="1"/>
    <xf numFmtId="165" fontId="8" fillId="0" borderId="0" xfId="6" applyNumberFormat="1" applyFont="1" applyAlignment="1">
      <alignment vertical="center"/>
    </xf>
    <xf numFmtId="0" fontId="8" fillId="0" borderId="0" xfId="6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165" fontId="9" fillId="0" borderId="0" xfId="0" applyNumberFormat="1" applyFont="1"/>
    <xf numFmtId="14" fontId="9" fillId="0" borderId="0" xfId="0" applyNumberFormat="1" applyFont="1"/>
    <xf numFmtId="0" fontId="14" fillId="0" borderId="0" xfId="0" applyFont="1" applyAlignment="1">
      <alignment horizontal="right"/>
    </xf>
    <xf numFmtId="15" fontId="9" fillId="0" borderId="0" xfId="0" applyNumberFormat="1" applyFont="1" applyAlignment="1">
      <alignment horizontal="center"/>
    </xf>
    <xf numFmtId="14" fontId="14" fillId="0" borderId="0" xfId="0" applyNumberFormat="1" applyFont="1" applyAlignment="1">
      <alignment horizontal="right"/>
    </xf>
    <xf numFmtId="167" fontId="14" fillId="0" borderId="0" xfId="0" applyNumberFormat="1" applyFont="1" applyAlignment="1">
      <alignment horizontal="center"/>
    </xf>
    <xf numFmtId="0" fontId="10" fillId="5" borderId="2" xfId="0" applyFont="1" applyFill="1" applyBorder="1" applyAlignment="1">
      <alignment horizontal="center" wrapText="1"/>
    </xf>
    <xf numFmtId="165" fontId="10" fillId="5" borderId="2" xfId="0" applyNumberFormat="1" applyFont="1" applyFill="1" applyBorder="1" applyAlignment="1">
      <alignment horizontal="center" wrapText="1"/>
    </xf>
    <xf numFmtId="14" fontId="10" fillId="5" borderId="2" xfId="0" applyNumberFormat="1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9" fillId="6" borderId="2" xfId="0" applyFont="1" applyFill="1" applyBorder="1"/>
    <xf numFmtId="0" fontId="9" fillId="6" borderId="2" xfId="0" applyFont="1" applyFill="1" applyBorder="1" applyAlignment="1">
      <alignment horizontal="center"/>
    </xf>
    <xf numFmtId="165" fontId="9" fillId="6" borderId="2" xfId="0" applyNumberFormat="1" applyFont="1" applyFill="1" applyBorder="1"/>
    <xf numFmtId="14" fontId="9" fillId="6" borderId="2" xfId="0" applyNumberFormat="1" applyFont="1" applyFill="1" applyBorder="1"/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165" fontId="9" fillId="0" borderId="2" xfId="0" applyNumberFormat="1" applyFont="1" applyBorder="1"/>
    <xf numFmtId="14" fontId="9" fillId="0" borderId="2" xfId="0" applyNumberFormat="1" applyFont="1" applyBorder="1"/>
    <xf numFmtId="14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64" fontId="9" fillId="0" borderId="0" xfId="0" applyNumberFormat="1" applyFont="1"/>
    <xf numFmtId="0" fontId="15" fillId="7" borderId="0" xfId="7" applyFont="1" applyFill="1"/>
    <xf numFmtId="0" fontId="15" fillId="7" borderId="0" xfId="7" applyFont="1" applyFill="1" applyAlignment="1">
      <alignment horizontal="center"/>
    </xf>
    <xf numFmtId="0" fontId="5" fillId="0" borderId="0" xfId="7"/>
    <xf numFmtId="0" fontId="5" fillId="0" borderId="0" xfId="7" applyAlignment="1">
      <alignment horizontal="center"/>
    </xf>
    <xf numFmtId="164" fontId="5" fillId="0" borderId="0" xfId="2"/>
    <xf numFmtId="0" fontId="13" fillId="0" borderId="0" xfId="8"/>
    <xf numFmtId="0" fontId="16" fillId="0" borderId="0" xfId="8" applyFont="1" applyAlignment="1">
      <alignment horizontal="right"/>
    </xf>
    <xf numFmtId="2" fontId="0" fillId="0" borderId="0" xfId="0" applyNumberFormat="1"/>
    <xf numFmtId="165" fontId="0" fillId="0" borderId="0" xfId="0" applyNumberFormat="1"/>
    <xf numFmtId="168" fontId="18" fillId="0" borderId="3" xfId="9" applyNumberFormat="1" applyFont="1" applyBorder="1" applyAlignment="1">
      <alignment horizontal="right" wrapText="1"/>
    </xf>
    <xf numFmtId="165" fontId="13" fillId="0" borderId="0" xfId="8" applyNumberFormat="1"/>
    <xf numFmtId="0" fontId="1" fillId="0" borderId="0" xfId="1" applyAlignment="1">
      <alignment horizontal="left"/>
    </xf>
    <xf numFmtId="0" fontId="9" fillId="0" borderId="0" xfId="10" applyFont="1" applyAlignment="1">
      <alignment horizontal="center"/>
    </xf>
    <xf numFmtId="3" fontId="9" fillId="0" borderId="0" xfId="10" applyNumberFormat="1" applyFont="1" applyAlignment="1">
      <alignment horizontal="center"/>
    </xf>
    <xf numFmtId="165" fontId="9" fillId="0" borderId="0" xfId="10" applyNumberFormat="1" applyFont="1"/>
    <xf numFmtId="0" fontId="9" fillId="0" borderId="0" xfId="10" applyFont="1"/>
    <xf numFmtId="0" fontId="10" fillId="0" borderId="4" xfId="10" applyFont="1" applyBorder="1" applyAlignment="1">
      <alignment horizontal="center"/>
    </xf>
    <xf numFmtId="0" fontId="10" fillId="0" borderId="5" xfId="10" applyFont="1" applyBorder="1" applyAlignment="1">
      <alignment horizontal="center"/>
    </xf>
    <xf numFmtId="3" fontId="10" fillId="0" borderId="5" xfId="10" applyNumberFormat="1" applyFont="1" applyBorder="1" applyAlignment="1">
      <alignment horizontal="center"/>
    </xf>
    <xf numFmtId="165" fontId="10" fillId="0" borderId="5" xfId="10" applyNumberFormat="1" applyFont="1" applyBorder="1" applyAlignment="1">
      <alignment horizontal="center"/>
    </xf>
    <xf numFmtId="0" fontId="10" fillId="0" borderId="6" xfId="10" applyFont="1" applyBorder="1" applyAlignment="1">
      <alignment horizontal="center"/>
    </xf>
    <xf numFmtId="14" fontId="9" fillId="0" borderId="7" xfId="10" applyNumberFormat="1" applyFont="1" applyBorder="1" applyAlignment="1">
      <alignment horizontal="center"/>
    </xf>
    <xf numFmtId="0" fontId="9" fillId="0" borderId="8" xfId="10" applyFont="1" applyBorder="1" applyAlignment="1">
      <alignment horizontal="center"/>
    </xf>
    <xf numFmtId="3" fontId="9" fillId="0" borderId="8" xfId="10" applyNumberFormat="1" applyFont="1" applyBorder="1" applyAlignment="1">
      <alignment horizontal="center"/>
    </xf>
    <xf numFmtId="165" fontId="9" fillId="0" borderId="8" xfId="10" applyNumberFormat="1" applyFont="1" applyBorder="1"/>
    <xf numFmtId="0" fontId="9" fillId="0" borderId="9" xfId="10" applyFont="1" applyBorder="1" applyAlignment="1">
      <alignment horizontal="center"/>
    </xf>
  </cellXfs>
  <cellStyles count="11">
    <cellStyle name="Accent2 2" xfId="5" xr:uid="{AE46BAAE-FBBC-4712-A9FF-96B32FDF6932}"/>
    <cellStyle name="Normal" xfId="0" builtinId="0"/>
    <cellStyle name="Normal 2" xfId="2" xr:uid="{ED6D3098-0EA9-4B94-9957-3295A06DF69B}"/>
    <cellStyle name="Normal 2 2" xfId="10" xr:uid="{D6501B23-F6E0-4E6C-979B-7C11E60B5333}"/>
    <cellStyle name="Normal 3" xfId="3" xr:uid="{0CD9860B-CB7F-436C-8540-DEC7063C8D0E}"/>
    <cellStyle name="Normal 3 2" xfId="8" xr:uid="{175FCBC5-E1E4-48FB-ACE5-D0C1CDE178D1}"/>
    <cellStyle name="Normal 4" xfId="6" xr:uid="{1F02A50D-079F-4EB6-9B77-6F0777116A4E}"/>
    <cellStyle name="Normal_Inventory" xfId="9" xr:uid="{945133E9-5C5D-44C5-9230-926D6C2D617C}"/>
    <cellStyle name="Normal_Movies" xfId="7" xr:uid="{B08190FD-20A5-4EB4-B688-5967C0975CF5}"/>
    <cellStyle name="Percent 2" xfId="4" xr:uid="{B5ACCCDD-05C4-4D98-9B6F-E0904E88FA41}"/>
    <cellStyle name="Title" xfId="1" builtinId="15"/>
  </cellStyles>
  <dxfs count="7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&quot;$&quot;#,##0.0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5" formatCode="&quot;$&quot;#,##0.00"/>
    </dxf>
    <dxf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8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8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8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numFmt numFmtId="0" formatCode="General"/>
    </dxf>
    <dxf>
      <numFmt numFmtId="165" formatCode="&quot;$&quot;#,##0.00"/>
    </dxf>
    <dxf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8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8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8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numFmt numFmtId="0" formatCode="General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64"/>
          <bgColor indexed="5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&quot;$&quot;#,##0.0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/>
        <top/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&quot;$&quot;#,##0.00"/>
      <alignment horizontal="general" vertical="center" textRotation="0" wrapText="0" relative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alignment horizontal="general" vertical="center" textRotation="0" wrapText="0" relative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border outline="0"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76200</xdr:rowOff>
    </xdr:from>
    <xdr:to>
      <xdr:col>4</xdr:col>
      <xdr:colOff>400050</xdr:colOff>
      <xdr:row>0</xdr:row>
      <xdr:rowOff>571500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27B0FFB-13EA-4D22-93E0-41993C61C292}"/>
            </a:ext>
          </a:extLst>
        </xdr:cNvPr>
        <xdr:cNvSpPr/>
      </xdr:nvSpPr>
      <xdr:spPr>
        <a:xfrm>
          <a:off x="295275" y="76200"/>
          <a:ext cx="4095750" cy="495300"/>
        </a:xfrm>
        <a:prstGeom prst="rect">
          <a:avLst/>
        </a:prstGeom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/>
            <a:t>Parts Database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0</xdr:row>
      <xdr:rowOff>0</xdr:rowOff>
    </xdr:from>
    <xdr:to>
      <xdr:col>3</xdr:col>
      <xdr:colOff>314325</xdr:colOff>
      <xdr:row>6</xdr:row>
      <xdr:rowOff>116114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F7458A-1E00-425A-B113-177BA9E28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0"/>
          <a:ext cx="2495550" cy="1544864"/>
        </a:xfrm>
        <a:prstGeom prst="rect">
          <a:avLst/>
        </a:prstGeom>
        <a:noFill/>
        <a:ln>
          <a:noFill/>
        </a:ln>
        <a:effectLst>
          <a:outerShdw blurRad="190500" dist="228600" dir="270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wnloads\TYVExcel2016_Examples\Table%20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OneDrive\Workbooks\TYV%20Excel%202016\Chapter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Tabl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OneDrive\Workbooks\TYV%20Excel%202016\Chapter0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PC\Writing\Excel%202010%20Formulas%20and%20Functions\Examples\Chapter13\Table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Table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ie List"/>
      <sheetName val="Products"/>
      <sheetName val="Test Data"/>
      <sheetName val="Interest Rates"/>
      <sheetName val="Customers"/>
      <sheetName val="Principal and Interest"/>
      <sheetName val="Loan Payment Analysis"/>
      <sheetName val="Amortization Schedule"/>
      <sheetName val="Inventory"/>
      <sheetName val="Products by Category"/>
      <sheetName val="2016 Budget"/>
      <sheetName val="2015 Sales"/>
      <sheetName val="Transpose"/>
      <sheetName val="P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rtgage Paydown Analysis"/>
      <sheetName val="Inventory"/>
      <sheetName val="Parts"/>
      <sheetName val="Principal vs Interest"/>
      <sheetName val="Budget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F6FF7A-67C2-45A2-9A0F-B8AF24C50495}" name="Table1" displayName="Table1" ref="A1:L92" totalsRowShown="0" headerRowDxfId="74" dataDxfId="73" tableBorderDxfId="72" dataCellStyle="Normal 2">
  <autoFilter ref="A1:L92" xr:uid="{00000000-0009-0000-0100-000001000000}"/>
  <tableColumns count="12">
    <tableColumn id="1" xr3:uid="{F12C76FB-1EFA-4FEE-AD52-F7F787A29BE7}" name="Sort Field" dataDxfId="71" dataCellStyle="Normal 2">
      <calculatedColumnFormula>RIGHT(D2, LEN(D2) - FIND(" ", D2))</calculatedColumnFormula>
    </tableColumn>
    <tableColumn id="2" xr3:uid="{75FE1A39-A500-4856-81FF-1E126088772C}" name="CustomerID" dataDxfId="70" dataCellStyle="Normal 2"/>
    <tableColumn id="3" xr3:uid="{0CE4E559-5E56-4F90-885D-E0D24F6EDCFA}" name="CompanyName" dataDxfId="69" dataCellStyle="Normal 2"/>
    <tableColumn id="4" xr3:uid="{C17242E8-42E5-43CF-BE3F-1E123C58D2ED}" name="ContactName" dataDxfId="68" dataCellStyle="Normal 2"/>
    <tableColumn id="5" xr3:uid="{A709F10D-D00E-4674-A826-A39A7505932B}" name="ContactTitle" dataDxfId="67" dataCellStyle="Normal 2"/>
    <tableColumn id="6" xr3:uid="{85517DEE-BCC7-49DE-85FB-41EC8008F3A3}" name="Address" dataDxfId="66" dataCellStyle="Normal 2"/>
    <tableColumn id="7" xr3:uid="{B773881A-88DE-40A8-B9E8-E0ECDFA74BF4}" name="City" dataDxfId="65" dataCellStyle="Normal 2"/>
    <tableColumn id="8" xr3:uid="{22999EF0-6BCA-4DB0-B969-C748D8686405}" name="Region" dataDxfId="64" dataCellStyle="Normal 2"/>
    <tableColumn id="9" xr3:uid="{1E12B699-960D-40E4-9704-1FE963FE8F46}" name="PostalCode" dataDxfId="63" dataCellStyle="Normal 2"/>
    <tableColumn id="10" xr3:uid="{D857C033-5F4F-4150-8581-9B74B2B9A0E9}" name="Country" dataDxfId="62" dataCellStyle="Normal 2"/>
    <tableColumn id="11" xr3:uid="{B5821844-C28E-426E-9F65-AEF5CA913111}" name="Phone" dataDxfId="61" dataCellStyle="Normal 2"/>
    <tableColumn id="12" xr3:uid="{DC15163B-2888-4A2B-A9E4-7C2A89551EB0}" name="Fax" dataDxfId="60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47079CA-D1A9-4CB4-9C09-D60C570747EE}" name="Table13" displayName="Table13" ref="A2:H10" totalsRowShown="0" headerRowDxfId="59" dataDxfId="58">
  <autoFilter ref="A2:H10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4B84F802-9D1A-4276-8E22-10328CE6EBEE}" name="Division" dataDxfId="57"/>
    <tableColumn id="2" xr3:uid="{394246D6-7452-4D59-A7A3-ED7603A63F98}" name="Description" dataDxfId="56"/>
    <tableColumn id="3" xr3:uid="{9641642A-9174-4E05-80A1-57B8C968AE18}" name="Number" dataDxfId="55"/>
    <tableColumn id="4" xr3:uid="{EBDE5246-4388-4821-A23F-49185BC30E58}" name="Quantity" dataDxfId="54"/>
    <tableColumn id="5" xr3:uid="{47F868A5-0EE3-4478-8B1D-8E1197CCC5A7}" name="Unit Cost" dataDxfId="53"/>
    <tableColumn id="6" xr3:uid="{B954EB26-56E7-4CF5-A47D-28F19B97C079}" name="Total Cost" dataDxfId="52">
      <calculatedColumnFormula>E3*D3</calculatedColumnFormula>
    </tableColumn>
    <tableColumn id="7" xr3:uid="{27B18A8C-8F6C-4FE2-8FF5-8273BBEA9FC7}" name="Retail" dataDxfId="51"/>
    <tableColumn id="8" xr3:uid="{9F491404-2F52-4D2C-9F4B-ADF0D131F155}" name="Gross Margin" dataDxfId="50">
      <calculatedColumnFormula>(G3-E3)/E3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E4D46E2-4553-42C9-A49C-E00D8132A777}" name="Table14" displayName="Table14" ref="A3:D53" totalsRowCount="1" headerRowDxfId="49" dataDxfId="48" totalsRowDxfId="47">
  <autoFilter ref="A3:D52" xr:uid="{00000000-0009-0000-0100-000001000000}"/>
  <tableColumns count="4">
    <tableColumn id="1" xr3:uid="{4BF94768-FA26-4FCC-92DC-740A93A8C2C3}" name="Code" totalsRowLabel="Total" dataDxfId="45" totalsRowDxfId="46"/>
    <tableColumn id="2" xr3:uid="{E4300CC5-9D16-48BA-A903-767146393790}" name="Name" dataDxfId="43" totalsRowDxfId="44"/>
    <tableColumn id="3" xr3:uid="{13B98465-2A86-4F41-B676-0909AC527014}" name="Cost" dataDxfId="41" totalsRowDxfId="42"/>
    <tableColumn id="4" xr3:uid="{CAF76C29-E81D-400D-A0B8-A0F8498C8491}" name="Quantity" totalsRowFunction="sum" dataDxfId="39" totalsRowDxfId="40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57ADCDC-2F08-4197-ABA0-5967C902240D}" name="Table15" displayName="Table15" ref="A3:H55" totalsRowShown="0" headerRowDxfId="38" dataDxfId="37" headerRowBorderDxfId="35" tableBorderDxfId="36">
  <autoFilter ref="A3:H55" xr:uid="{00000000-0009-0000-0100-000001000000}"/>
  <tableColumns count="8">
    <tableColumn id="1" xr3:uid="{EDD61930-D567-4832-95E1-2A15315E0CB7}" name="Account Name" dataDxfId="34"/>
    <tableColumn id="8" xr3:uid="{4467F2FA-5A99-477F-87DE-253910C31F58}" name="Sales Rep Code" dataDxfId="33"/>
    <tableColumn id="2" xr3:uid="{7BE75402-2363-4DB0-B520-BB299757D308}" name="Account Number" dataDxfId="32"/>
    <tableColumn id="3" xr3:uid="{288246D8-2AB8-4065-9F9C-95E8FCAFEA5A}" name="Invoice Number" dataDxfId="31"/>
    <tableColumn id="4" xr3:uid="{52A72BE8-F33B-4623-888C-E5B24087B5A8}" name="Invoice Amount" dataDxfId="30"/>
    <tableColumn id="5" xr3:uid="{05204C57-3DE7-47CA-A09E-47C81BDAACFF}" name="Due Date" dataDxfId="29"/>
    <tableColumn id="6" xr3:uid="{78D297AF-CBEF-4121-A0FC-AFFCDBCA3472}" name="Date Paid" dataDxfId="28"/>
    <tableColumn id="7" xr3:uid="{3CAAD61A-4493-498D-9C0A-10FE4EAAA748}" name="Days Overdue" dataDxfId="27">
      <calculatedColumnFormula>IF(AND(ISBLANK(G4),CurrentDate-F4&gt;0),CurrentDate-F4,"")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16F1C5A-B72F-43D1-9406-7321C5759004}" name="List1_1" displayName="List1_1" ref="A1:E16" totalsRowShown="0" headerRowDxfId="26">
  <autoFilter ref="A1:E16" xr:uid="{00000000-0009-0000-0100-000003000000}"/>
  <tableColumns count="5">
    <tableColumn id="1" xr3:uid="{BB3C57FC-2602-4444-9B20-318FE057AA22}" name="Title"/>
    <tableColumn id="2" xr3:uid="{738C9FDB-A5AD-474F-8640-336206478710}" name="Year" dataDxfId="25"/>
    <tableColumn id="3" xr3:uid="{6D90CF07-8DB3-40BA-A392-301D4850D087}" name="Director"/>
    <tableColumn id="4" xr3:uid="{3BAB6DCD-C8CC-49A1-BED5-203948B1E4BE}" name="Sort Field">
      <calculatedColumnFormula>RIGHT(C2,LEN(C2)-FIND(" ",C2,1))</calculatedColumnFormula>
    </tableColumn>
    <tableColumn id="5" xr3:uid="{F6BEA847-C063-4C1D-A645-878C95569268}" name="In Stock" dataDxfId="24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76D1C4F-312E-43B6-959C-713E0CD7375D}" name="Inventory" displayName="Inventory" ref="A4:G49">
  <autoFilter ref="A4:G49" xr:uid="{00000000-0009-0000-0100-000004000000}"/>
  <tableColumns count="7">
    <tableColumn id="2" xr3:uid="{EE94144A-AC01-49C6-9C14-15F1385AD596}" name="Product Name" totalsRowLabel="Total"/>
    <tableColumn id="3" xr3:uid="{C27A22F7-2805-41A0-BF4D-4BE8CE1ACBE1}" name="Product Code"/>
    <tableColumn id="6" xr3:uid="{829676C6-1A5C-470D-9ADF-0A5E260AE51B}" name="Qty On Hold" totalsRowFunction="sum" dataDxfId="23" dataCellStyle="Normal 3"/>
    <tableColumn id="7" xr3:uid="{2539E083-1330-408B-8894-B13E37DE4F66}" name="Qty On Hand" totalsRowFunction="sum"/>
    <tableColumn id="4" xr3:uid="{136BEC1D-B786-4BBF-A8B2-EEBB47F61ED0}" name="Standard Cost" dataDxfId="21" totalsRowDxfId="22" dataCellStyle="Normal_Inventory"/>
    <tableColumn id="5" xr3:uid="{8B1D6AD4-A59D-4C73-8987-87024DED69CC}" name="List Price" totalsRowFunction="average" dataDxfId="19" totalsRowDxfId="20" dataCellStyle="Normal_Inventory"/>
    <tableColumn id="9" xr3:uid="{B798821A-650A-412F-AD14-A6E083AFB8BD}" name="Value" dataDxfId="17" totalsRowDxfId="18" dataCellStyle="Normal 3">
      <calculatedColumnFormula>Inventory[[#This Row],[Qty On Hand]] * Inventory[[#This Row],[Standard Cost]]</calculatedColumnFormula>
    </tableColumn>
  </tableColumns>
  <tableStyleInfo name="TableStyleLight1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C9C8ABB-66F4-4871-874F-1E6B2BBF8DF0}" name="Inventory8" displayName="Inventory8" ref="A4:G49">
  <autoFilter ref="A4:G49" xr:uid="{00000000-0009-0000-0100-000004000000}"/>
  <tableColumns count="7">
    <tableColumn id="2" xr3:uid="{F2C4614C-73D6-4E63-9259-5D8F55558404}" name="Product Name" totalsRowLabel="Total"/>
    <tableColumn id="3" xr3:uid="{ABD65F44-DF27-4ACE-9419-AE19993A34B1}" name="Product Code"/>
    <tableColumn id="6" xr3:uid="{FF09E970-539A-4256-A19F-8049ADE402D9}" name="Qty On Hold" totalsRowFunction="sum" dataDxfId="16" dataCellStyle="Normal 3"/>
    <tableColumn id="7" xr3:uid="{74186937-82AE-4349-AF86-9492F7489121}" name="Qty On Hand" totalsRowFunction="sum"/>
    <tableColumn id="4" xr3:uid="{F595591F-5982-4E89-AF9F-369CDCA78E95}" name="Standard Cost" dataDxfId="14" totalsRowDxfId="15" dataCellStyle="Normal_Inventory"/>
    <tableColumn id="5" xr3:uid="{B7CF3CC6-FD7A-40DA-A1C7-05FB7AD7F9CA}" name="List Price" totalsRowFunction="average" dataDxfId="12" totalsRowDxfId="13" dataCellStyle="Normal_Inventory"/>
    <tableColumn id="9" xr3:uid="{A26E3E19-D966-4A7E-9885-3E2EA4805EFC}" name="Value" dataDxfId="10" totalsRowDxfId="11" dataCellStyle="Normal 3">
      <calculatedColumnFormula>Inventory8[[#This Row],[Qty On Hand]] * Inventory8[[#This Row],[Standard Cost]]</calculatedColumn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754266B-FA1E-4D37-8081-512DACB12AA3}" name="Orders" displayName="Orders" ref="A9:F130" totalsRowShown="0" headerRowDxfId="9" dataDxfId="8" headerRowBorderDxfId="6" tableBorderDxfId="7" headerRowCellStyle="Normal 2">
  <autoFilter ref="A9:F130" xr:uid="{00000000-0009-0000-0100-000004000000}"/>
  <tableColumns count="6">
    <tableColumn id="1" xr3:uid="{BEAFAF08-DAEF-4399-BB27-3406AF2486C3}" name="Date" dataDxfId="5" dataCellStyle="Normal 2"/>
    <tableColumn id="2" xr3:uid="{73C12D99-970D-4FBF-8763-5C2C1668C5DF}" name="Product" dataDxfId="4" dataCellStyle="Normal 2"/>
    <tableColumn id="3" xr3:uid="{D6027384-1AB2-4719-9404-BF69D296D1EE}" name="Quantity" dataDxfId="3" dataCellStyle="Normal 2"/>
    <tableColumn id="4" xr3:uid="{C3867021-259C-4F2B-A244-06B6F5E88CA4}" name="Net $" dataDxfId="2" dataCellStyle="Normal 2"/>
    <tableColumn id="5" xr3:uid="{80039503-6BB7-48EE-BBF3-84AB42573160}" name="Promotion" dataDxfId="1" dataCellStyle="Normal 2"/>
    <tableColumn id="6" xr3:uid="{9A0B8AC2-C332-4BAD-B1CD-37B8421FE321}" name="Advertisement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E60F7-DAD3-4216-BD24-2DBD67E474CC}">
  <sheetPr codeName="Sheet1"/>
  <dimension ref="A1:L92"/>
  <sheetViews>
    <sheetView topLeftCell="B1" zoomScaleNormal="100" workbookViewId="0">
      <selection activeCell="B1" sqref="B1"/>
    </sheetView>
  </sheetViews>
  <sheetFormatPr defaultRowHeight="16.5" customHeight="1" x14ac:dyDescent="0.2"/>
  <cols>
    <col min="1" max="1" width="12.42578125" style="4" customWidth="1"/>
    <col min="2" max="2" width="14.42578125" style="4" customWidth="1"/>
    <col min="3" max="3" width="33.5703125" style="4" customWidth="1"/>
    <col min="4" max="4" width="24.42578125" style="4" customWidth="1"/>
    <col min="5" max="5" width="27.42578125" style="4" bestFit="1" customWidth="1"/>
    <col min="6" max="6" width="40.5703125" style="4" bestFit="1" customWidth="1"/>
    <col min="7" max="7" width="13.140625" style="4" bestFit="1" customWidth="1"/>
    <col min="8" max="8" width="12.85546875" style="4" customWidth="1"/>
    <col min="9" max="9" width="14" style="4" customWidth="1"/>
    <col min="10" max="11" width="15.5703125" style="4" bestFit="1" customWidth="1"/>
    <col min="12" max="12" width="19.42578125" style="4" bestFit="1" customWidth="1"/>
    <col min="13" max="16384" width="9.140625" style="4"/>
  </cols>
  <sheetData>
    <row r="1" spans="1:12" s="2" customFormat="1" ht="16.5" customHeight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6.5" customHeight="1" x14ac:dyDescent="0.2">
      <c r="A2" s="3" t="str">
        <f t="shared" ref="A2:A65" si="0">RIGHT(D2, LEN(D2) - FIND(" ", D2))</f>
        <v>Accorti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/>
      <c r="I2" s="3" t="s">
        <v>18</v>
      </c>
      <c r="J2" s="3" t="s">
        <v>19</v>
      </c>
      <c r="K2" s="3" t="s">
        <v>20</v>
      </c>
      <c r="L2" s="3" t="s">
        <v>21</v>
      </c>
    </row>
    <row r="3" spans="1:12" ht="16.5" customHeight="1" x14ac:dyDescent="0.2">
      <c r="A3" s="4" t="str">
        <f t="shared" si="0"/>
        <v>Afonso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27</v>
      </c>
      <c r="H3" s="4" t="s">
        <v>28</v>
      </c>
      <c r="I3" s="4" t="s">
        <v>29</v>
      </c>
      <c r="J3" s="4" t="s">
        <v>30</v>
      </c>
      <c r="K3" s="4" t="s">
        <v>31</v>
      </c>
    </row>
    <row r="4" spans="1:12" ht="16.5" customHeight="1" x14ac:dyDescent="0.2">
      <c r="A4" s="5" t="str">
        <f t="shared" si="0"/>
        <v>Anders</v>
      </c>
      <c r="B4" s="5" t="s">
        <v>32</v>
      </c>
      <c r="C4" s="5" t="s">
        <v>33</v>
      </c>
      <c r="D4" s="5" t="s">
        <v>34</v>
      </c>
      <c r="E4" s="5" t="s">
        <v>15</v>
      </c>
      <c r="F4" s="5" t="s">
        <v>35</v>
      </c>
      <c r="G4" s="5" t="s">
        <v>36</v>
      </c>
      <c r="H4" s="5"/>
      <c r="I4" s="5" t="s">
        <v>37</v>
      </c>
      <c r="J4" s="5" t="s">
        <v>38</v>
      </c>
      <c r="K4" s="5" t="s">
        <v>39</v>
      </c>
      <c r="L4" s="5" t="s">
        <v>40</v>
      </c>
    </row>
    <row r="5" spans="1:12" ht="16.5" customHeight="1" x14ac:dyDescent="0.2">
      <c r="A5" s="4" t="str">
        <f t="shared" si="0"/>
        <v>Ashworth</v>
      </c>
      <c r="B5" s="4" t="s">
        <v>41</v>
      </c>
      <c r="C5" s="4" t="s">
        <v>42</v>
      </c>
      <c r="D5" s="4" t="s">
        <v>43</v>
      </c>
      <c r="E5" s="4" t="s">
        <v>15</v>
      </c>
      <c r="F5" s="4" t="s">
        <v>44</v>
      </c>
      <c r="G5" s="4" t="s">
        <v>45</v>
      </c>
      <c r="I5" s="4" t="s">
        <v>46</v>
      </c>
      <c r="J5" s="4" t="s">
        <v>47</v>
      </c>
      <c r="K5" s="4" t="s">
        <v>48</v>
      </c>
    </row>
    <row r="6" spans="1:12" ht="16.5" customHeight="1" x14ac:dyDescent="0.2">
      <c r="A6" s="5" t="str">
        <f t="shared" si="0"/>
        <v>Batista</v>
      </c>
      <c r="B6" s="5" t="s">
        <v>49</v>
      </c>
      <c r="C6" s="5" t="s">
        <v>50</v>
      </c>
      <c r="D6" s="5" t="s">
        <v>51</v>
      </c>
      <c r="E6" s="5" t="s">
        <v>52</v>
      </c>
      <c r="F6" s="5" t="s">
        <v>53</v>
      </c>
      <c r="G6" s="5" t="s">
        <v>54</v>
      </c>
      <c r="H6" s="5" t="s">
        <v>55</v>
      </c>
      <c r="I6" s="5" t="s">
        <v>56</v>
      </c>
      <c r="J6" s="5" t="s">
        <v>30</v>
      </c>
      <c r="K6" s="5" t="s">
        <v>57</v>
      </c>
      <c r="L6" s="5" t="s">
        <v>58</v>
      </c>
    </row>
    <row r="7" spans="1:12" ht="16.5" customHeight="1" x14ac:dyDescent="0.2">
      <c r="A7" s="4" t="str">
        <f t="shared" si="0"/>
        <v>Bennett</v>
      </c>
      <c r="B7" s="4" t="s">
        <v>59</v>
      </c>
      <c r="C7" s="4" t="s">
        <v>60</v>
      </c>
      <c r="D7" s="4" t="s">
        <v>61</v>
      </c>
      <c r="E7" s="4" t="s">
        <v>62</v>
      </c>
      <c r="F7" s="4" t="s">
        <v>63</v>
      </c>
      <c r="G7" s="4" t="s">
        <v>64</v>
      </c>
      <c r="H7" s="4" t="s">
        <v>65</v>
      </c>
      <c r="I7" s="4" t="s">
        <v>66</v>
      </c>
      <c r="J7" s="4" t="s">
        <v>47</v>
      </c>
      <c r="K7" s="4" t="s">
        <v>67</v>
      </c>
    </row>
    <row r="8" spans="1:12" ht="16.5" customHeight="1" x14ac:dyDescent="0.2">
      <c r="A8" s="5" t="str">
        <f t="shared" si="0"/>
        <v>Berglund</v>
      </c>
      <c r="B8" s="5" t="s">
        <v>68</v>
      </c>
      <c r="C8" s="5" t="s">
        <v>69</v>
      </c>
      <c r="D8" s="5" t="s">
        <v>70</v>
      </c>
      <c r="E8" s="5" t="s">
        <v>71</v>
      </c>
      <c r="F8" s="5" t="s">
        <v>72</v>
      </c>
      <c r="G8" s="5" t="s">
        <v>73</v>
      </c>
      <c r="H8" s="5"/>
      <c r="I8" s="5" t="s">
        <v>74</v>
      </c>
      <c r="J8" s="5" t="s">
        <v>75</v>
      </c>
      <c r="K8" s="5" t="s">
        <v>76</v>
      </c>
      <c r="L8" s="5" t="s">
        <v>77</v>
      </c>
    </row>
    <row r="9" spans="1:12" ht="16.5" customHeight="1" x14ac:dyDescent="0.2">
      <c r="A9" s="4" t="str">
        <f t="shared" si="0"/>
        <v>Bergulfsen</v>
      </c>
      <c r="B9" s="4" t="s">
        <v>78</v>
      </c>
      <c r="C9" s="4" t="s">
        <v>79</v>
      </c>
      <c r="D9" s="4" t="s">
        <v>80</v>
      </c>
      <c r="E9" s="4" t="s">
        <v>81</v>
      </c>
      <c r="F9" s="4" t="s">
        <v>82</v>
      </c>
      <c r="G9" s="4" t="s">
        <v>83</v>
      </c>
      <c r="I9" s="4" t="s">
        <v>84</v>
      </c>
      <c r="J9" s="4" t="s">
        <v>85</v>
      </c>
      <c r="K9" s="4" t="s">
        <v>86</v>
      </c>
      <c r="L9" s="4" t="s">
        <v>87</v>
      </c>
    </row>
    <row r="10" spans="1:12" ht="16.5" customHeight="1" x14ac:dyDescent="0.2">
      <c r="A10" s="5" t="str">
        <f t="shared" si="0"/>
        <v>Bertrand</v>
      </c>
      <c r="B10" s="5" t="s">
        <v>88</v>
      </c>
      <c r="C10" s="5" t="s">
        <v>89</v>
      </c>
      <c r="D10" s="5" t="s">
        <v>90</v>
      </c>
      <c r="E10" s="5" t="s">
        <v>81</v>
      </c>
      <c r="F10" s="5" t="s">
        <v>91</v>
      </c>
      <c r="G10" s="5" t="s">
        <v>92</v>
      </c>
      <c r="H10" s="5"/>
      <c r="I10" s="5" t="s">
        <v>93</v>
      </c>
      <c r="J10" s="5" t="s">
        <v>94</v>
      </c>
      <c r="K10" s="5" t="s">
        <v>95</v>
      </c>
      <c r="L10" s="5" t="s">
        <v>96</v>
      </c>
    </row>
    <row r="11" spans="1:12" ht="16.5" customHeight="1" x14ac:dyDescent="0.2">
      <c r="A11" s="4" t="str">
        <f t="shared" si="0"/>
        <v>Braunschweiger</v>
      </c>
      <c r="B11" s="4" t="s">
        <v>97</v>
      </c>
      <c r="C11" s="4" t="s">
        <v>98</v>
      </c>
      <c r="D11" s="4" t="s">
        <v>99</v>
      </c>
      <c r="E11" s="4" t="s">
        <v>100</v>
      </c>
      <c r="F11" s="4" t="s">
        <v>101</v>
      </c>
      <c r="G11" s="4" t="s">
        <v>102</v>
      </c>
      <c r="H11" s="4" t="s">
        <v>103</v>
      </c>
      <c r="I11" s="4" t="s">
        <v>104</v>
      </c>
      <c r="J11" s="4" t="s">
        <v>105</v>
      </c>
      <c r="K11" s="4" t="s">
        <v>106</v>
      </c>
      <c r="L11" s="4" t="s">
        <v>107</v>
      </c>
    </row>
    <row r="12" spans="1:12" ht="16.5" customHeight="1" x14ac:dyDescent="0.2">
      <c r="A12" s="5" t="str">
        <f t="shared" si="0"/>
        <v>Brown</v>
      </c>
      <c r="B12" s="5" t="s">
        <v>108</v>
      </c>
      <c r="C12" s="5" t="s">
        <v>109</v>
      </c>
      <c r="D12" s="5" t="s">
        <v>110</v>
      </c>
      <c r="E12" s="5" t="s">
        <v>15</v>
      </c>
      <c r="F12" s="5" t="s">
        <v>111</v>
      </c>
      <c r="G12" s="5" t="s">
        <v>45</v>
      </c>
      <c r="H12" s="5"/>
      <c r="I12" s="5" t="s">
        <v>112</v>
      </c>
      <c r="J12" s="5" t="s">
        <v>47</v>
      </c>
      <c r="K12" s="5" t="s">
        <v>113</v>
      </c>
      <c r="L12" s="5" t="s">
        <v>114</v>
      </c>
    </row>
    <row r="13" spans="1:12" ht="16.5" customHeight="1" x14ac:dyDescent="0.2">
      <c r="A13" s="4" t="str">
        <f t="shared" si="0"/>
        <v>Camino</v>
      </c>
      <c r="B13" s="4" t="s">
        <v>115</v>
      </c>
      <c r="C13" s="4" t="s">
        <v>116</v>
      </c>
      <c r="D13" s="4" t="s">
        <v>117</v>
      </c>
      <c r="E13" s="4" t="s">
        <v>52</v>
      </c>
      <c r="F13" s="4" t="s">
        <v>118</v>
      </c>
      <c r="G13" s="4" t="s">
        <v>119</v>
      </c>
      <c r="I13" s="4" t="s">
        <v>120</v>
      </c>
      <c r="J13" s="4" t="s">
        <v>121</v>
      </c>
      <c r="K13" s="4" t="s">
        <v>122</v>
      </c>
      <c r="L13" s="4" t="s">
        <v>123</v>
      </c>
    </row>
    <row r="14" spans="1:12" ht="16.5" customHeight="1" x14ac:dyDescent="0.2">
      <c r="A14" s="5" t="str">
        <f t="shared" si="0"/>
        <v>Cartrain</v>
      </c>
      <c r="B14" s="5" t="s">
        <v>124</v>
      </c>
      <c r="C14" s="5" t="s">
        <v>125</v>
      </c>
      <c r="D14" s="5" t="s">
        <v>126</v>
      </c>
      <c r="E14" s="5" t="s">
        <v>52</v>
      </c>
      <c r="F14" s="5" t="s">
        <v>127</v>
      </c>
      <c r="G14" s="5" t="s">
        <v>128</v>
      </c>
      <c r="H14" s="5"/>
      <c r="I14" s="5" t="s">
        <v>129</v>
      </c>
      <c r="J14" s="5" t="s">
        <v>130</v>
      </c>
      <c r="K14" s="5" t="s">
        <v>131</v>
      </c>
      <c r="L14" s="5" t="s">
        <v>132</v>
      </c>
    </row>
    <row r="15" spans="1:12" ht="16.5" customHeight="1" x14ac:dyDescent="0.2">
      <c r="A15" s="4" t="str">
        <f t="shared" si="0"/>
        <v>Carvalho</v>
      </c>
      <c r="B15" s="4" t="s">
        <v>133</v>
      </c>
      <c r="C15" s="4" t="s">
        <v>134</v>
      </c>
      <c r="D15" s="4" t="s">
        <v>135</v>
      </c>
      <c r="E15" s="4" t="s">
        <v>136</v>
      </c>
      <c r="F15" s="4" t="s">
        <v>137</v>
      </c>
      <c r="G15" s="4" t="s">
        <v>27</v>
      </c>
      <c r="H15" s="4" t="s">
        <v>28</v>
      </c>
      <c r="I15" s="4" t="s">
        <v>138</v>
      </c>
      <c r="J15" s="4" t="s">
        <v>30</v>
      </c>
      <c r="K15" s="4" t="s">
        <v>139</v>
      </c>
    </row>
    <row r="16" spans="1:12" ht="16.5" customHeight="1" x14ac:dyDescent="0.2">
      <c r="A16" s="5" t="str">
        <f t="shared" si="0"/>
        <v>Chang</v>
      </c>
      <c r="B16" s="5" t="s">
        <v>140</v>
      </c>
      <c r="C16" s="5" t="s">
        <v>141</v>
      </c>
      <c r="D16" s="5" t="s">
        <v>142</v>
      </c>
      <c r="E16" s="5" t="s">
        <v>62</v>
      </c>
      <c r="F16" s="5" t="s">
        <v>143</v>
      </c>
      <c r="G16" s="5" t="s">
        <v>144</v>
      </c>
      <c r="H16" s="5"/>
      <c r="I16" s="5" t="s">
        <v>145</v>
      </c>
      <c r="J16" s="5" t="s">
        <v>146</v>
      </c>
      <c r="K16" s="5" t="s">
        <v>147</v>
      </c>
      <c r="L16" s="5" t="s">
        <v>148</v>
      </c>
    </row>
    <row r="17" spans="1:12" ht="16.5" customHeight="1" x14ac:dyDescent="0.2">
      <c r="A17" s="4" t="str">
        <f t="shared" si="0"/>
        <v>Citeaux</v>
      </c>
      <c r="B17" s="4" t="s">
        <v>149</v>
      </c>
      <c r="C17" s="4" t="s">
        <v>150</v>
      </c>
      <c r="D17" s="4" t="s">
        <v>151</v>
      </c>
      <c r="E17" s="4" t="s">
        <v>62</v>
      </c>
      <c r="F17" s="4" t="s">
        <v>152</v>
      </c>
      <c r="G17" s="4" t="s">
        <v>153</v>
      </c>
      <c r="I17" s="4" t="s">
        <v>154</v>
      </c>
      <c r="J17" s="4" t="s">
        <v>94</v>
      </c>
      <c r="K17" s="4" t="s">
        <v>155</v>
      </c>
      <c r="L17" s="4" t="s">
        <v>156</v>
      </c>
    </row>
    <row r="18" spans="1:12" ht="16.5" customHeight="1" x14ac:dyDescent="0.2">
      <c r="A18" s="5" t="str">
        <f t="shared" si="0"/>
        <v>Cramer</v>
      </c>
      <c r="B18" s="5" t="s">
        <v>157</v>
      </c>
      <c r="C18" s="5" t="s">
        <v>158</v>
      </c>
      <c r="D18" s="5" t="s">
        <v>159</v>
      </c>
      <c r="E18" s="5" t="s">
        <v>25</v>
      </c>
      <c r="F18" s="5" t="s">
        <v>160</v>
      </c>
      <c r="G18" s="5" t="s">
        <v>161</v>
      </c>
      <c r="H18" s="5"/>
      <c r="I18" s="5" t="s">
        <v>162</v>
      </c>
      <c r="J18" s="5" t="s">
        <v>38</v>
      </c>
      <c r="K18" s="5" t="s">
        <v>163</v>
      </c>
      <c r="L18" s="5"/>
    </row>
    <row r="19" spans="1:12" ht="16.5" customHeight="1" x14ac:dyDescent="0.2">
      <c r="A19" s="4" t="str">
        <f t="shared" si="0"/>
        <v>Crowther</v>
      </c>
      <c r="B19" s="4" t="s">
        <v>164</v>
      </c>
      <c r="C19" s="4" t="s">
        <v>165</v>
      </c>
      <c r="D19" s="4" t="s">
        <v>166</v>
      </c>
      <c r="E19" s="4" t="s">
        <v>25</v>
      </c>
      <c r="F19" s="4" t="s">
        <v>167</v>
      </c>
      <c r="G19" s="4" t="s">
        <v>45</v>
      </c>
      <c r="I19" s="4" t="s">
        <v>168</v>
      </c>
      <c r="J19" s="4" t="s">
        <v>47</v>
      </c>
      <c r="K19" s="4" t="s">
        <v>169</v>
      </c>
      <c r="L19" s="4" t="s">
        <v>170</v>
      </c>
    </row>
    <row r="20" spans="1:12" ht="16.5" customHeight="1" x14ac:dyDescent="0.2">
      <c r="A20" s="5" t="str">
        <f t="shared" si="0"/>
        <v>Cruz</v>
      </c>
      <c r="B20" s="5" t="s">
        <v>171</v>
      </c>
      <c r="C20" s="5" t="s">
        <v>172</v>
      </c>
      <c r="D20" s="5" t="s">
        <v>173</v>
      </c>
      <c r="E20" s="5" t="s">
        <v>136</v>
      </c>
      <c r="F20" s="5" t="s">
        <v>174</v>
      </c>
      <c r="G20" s="5" t="s">
        <v>27</v>
      </c>
      <c r="H20" s="5" t="s">
        <v>28</v>
      </c>
      <c r="I20" s="5" t="s">
        <v>175</v>
      </c>
      <c r="J20" s="5" t="s">
        <v>30</v>
      </c>
      <c r="K20" s="5" t="s">
        <v>176</v>
      </c>
      <c r="L20" s="5"/>
    </row>
    <row r="21" spans="1:12" ht="16.5" customHeight="1" x14ac:dyDescent="0.2">
      <c r="A21" s="4" t="str">
        <f t="shared" si="0"/>
        <v>de Castro</v>
      </c>
      <c r="B21" s="4" t="s">
        <v>177</v>
      </c>
      <c r="C21" s="4" t="s">
        <v>178</v>
      </c>
      <c r="D21" s="4" t="s">
        <v>179</v>
      </c>
      <c r="E21" s="4" t="s">
        <v>15</v>
      </c>
      <c r="F21" s="4" t="s">
        <v>180</v>
      </c>
      <c r="G21" s="4" t="s">
        <v>181</v>
      </c>
      <c r="I21" s="4" t="s">
        <v>182</v>
      </c>
      <c r="J21" s="4" t="s">
        <v>183</v>
      </c>
      <c r="K21" s="4" t="s">
        <v>184</v>
      </c>
    </row>
    <row r="22" spans="1:12" ht="16.5" customHeight="1" x14ac:dyDescent="0.2">
      <c r="A22" s="5" t="str">
        <f t="shared" si="0"/>
        <v>Devon</v>
      </c>
      <c r="B22" s="5" t="s">
        <v>185</v>
      </c>
      <c r="C22" s="5" t="s">
        <v>186</v>
      </c>
      <c r="D22" s="5" t="s">
        <v>187</v>
      </c>
      <c r="E22" s="5" t="s">
        <v>188</v>
      </c>
      <c r="F22" s="5" t="s">
        <v>189</v>
      </c>
      <c r="G22" s="5" t="s">
        <v>45</v>
      </c>
      <c r="H22" s="5"/>
      <c r="I22" s="5" t="s">
        <v>190</v>
      </c>
      <c r="J22" s="5" t="s">
        <v>47</v>
      </c>
      <c r="K22" s="5" t="s">
        <v>191</v>
      </c>
      <c r="L22" s="5" t="s">
        <v>192</v>
      </c>
    </row>
    <row r="23" spans="1:12" ht="16.5" customHeight="1" x14ac:dyDescent="0.2">
      <c r="A23" s="4" t="str">
        <f t="shared" si="0"/>
        <v>Dewey</v>
      </c>
      <c r="B23" s="4" t="s">
        <v>193</v>
      </c>
      <c r="C23" s="4" t="s">
        <v>194</v>
      </c>
      <c r="D23" s="4" t="s">
        <v>195</v>
      </c>
      <c r="E23" s="4" t="s">
        <v>188</v>
      </c>
      <c r="F23" s="4" t="s">
        <v>196</v>
      </c>
      <c r="G23" s="4" t="s">
        <v>197</v>
      </c>
      <c r="I23" s="4" t="s">
        <v>198</v>
      </c>
      <c r="J23" s="4" t="s">
        <v>130</v>
      </c>
      <c r="K23" s="4" t="s">
        <v>199</v>
      </c>
      <c r="L23" s="4" t="s">
        <v>200</v>
      </c>
    </row>
    <row r="24" spans="1:12" ht="16.5" customHeight="1" x14ac:dyDescent="0.2">
      <c r="A24" s="5" t="str">
        <f t="shared" si="0"/>
        <v>Domingues</v>
      </c>
      <c r="B24" s="5" t="s">
        <v>201</v>
      </c>
      <c r="C24" s="5" t="s">
        <v>202</v>
      </c>
      <c r="D24" s="5" t="s">
        <v>203</v>
      </c>
      <c r="E24" s="5" t="s">
        <v>15</v>
      </c>
      <c r="F24" s="5" t="s">
        <v>204</v>
      </c>
      <c r="G24" s="5" t="s">
        <v>27</v>
      </c>
      <c r="H24" s="5" t="s">
        <v>28</v>
      </c>
      <c r="I24" s="5" t="s">
        <v>205</v>
      </c>
      <c r="J24" s="5" t="s">
        <v>30</v>
      </c>
      <c r="K24" s="5" t="s">
        <v>206</v>
      </c>
      <c r="L24" s="5" t="s">
        <v>207</v>
      </c>
    </row>
    <row r="25" spans="1:12" ht="16.5" customHeight="1" x14ac:dyDescent="0.2">
      <c r="A25" s="4" t="str">
        <f t="shared" si="0"/>
        <v>Fernández</v>
      </c>
      <c r="B25" s="4" t="s">
        <v>208</v>
      </c>
      <c r="C25" s="4" t="s">
        <v>209</v>
      </c>
      <c r="D25" s="4" t="s">
        <v>210</v>
      </c>
      <c r="E25" s="4" t="s">
        <v>15</v>
      </c>
      <c r="F25" s="4" t="s">
        <v>211</v>
      </c>
      <c r="G25" s="4" t="s">
        <v>144</v>
      </c>
      <c r="I25" s="4" t="s">
        <v>212</v>
      </c>
      <c r="J25" s="4" t="s">
        <v>146</v>
      </c>
      <c r="K25" s="4" t="s">
        <v>213</v>
      </c>
      <c r="L25" s="4" t="s">
        <v>214</v>
      </c>
    </row>
    <row r="26" spans="1:12" ht="16.5" customHeight="1" x14ac:dyDescent="0.2">
      <c r="A26" s="5" t="str">
        <f t="shared" si="0"/>
        <v>Feuer</v>
      </c>
      <c r="B26" s="5" t="s">
        <v>215</v>
      </c>
      <c r="C26" s="5" t="s">
        <v>216</v>
      </c>
      <c r="D26" s="5" t="s">
        <v>217</v>
      </c>
      <c r="E26" s="5" t="s">
        <v>136</v>
      </c>
      <c r="F26" s="5" t="s">
        <v>218</v>
      </c>
      <c r="G26" s="5" t="s">
        <v>219</v>
      </c>
      <c r="H26" s="5"/>
      <c r="I26" s="5" t="s">
        <v>220</v>
      </c>
      <c r="J26" s="5" t="s">
        <v>38</v>
      </c>
      <c r="K26" s="5" t="s">
        <v>221</v>
      </c>
      <c r="L26" s="5"/>
    </row>
    <row r="27" spans="1:12" ht="16.5" customHeight="1" x14ac:dyDescent="0.2">
      <c r="A27" s="4" t="str">
        <f t="shared" si="0"/>
        <v>Fonseca</v>
      </c>
      <c r="B27" s="4" t="s">
        <v>222</v>
      </c>
      <c r="C27" s="4" t="s">
        <v>223</v>
      </c>
      <c r="D27" s="4" t="s">
        <v>224</v>
      </c>
      <c r="E27" s="4" t="s">
        <v>25</v>
      </c>
      <c r="F27" s="4" t="s">
        <v>225</v>
      </c>
      <c r="G27" s="4" t="s">
        <v>226</v>
      </c>
      <c r="H27" s="4" t="s">
        <v>28</v>
      </c>
      <c r="I27" s="4" t="s">
        <v>227</v>
      </c>
      <c r="J27" s="4" t="s">
        <v>30</v>
      </c>
      <c r="K27" s="4" t="s">
        <v>228</v>
      </c>
    </row>
    <row r="28" spans="1:12" ht="16.5" customHeight="1" x14ac:dyDescent="0.2">
      <c r="A28" s="5" t="str">
        <f t="shared" si="0"/>
        <v>Franken</v>
      </c>
      <c r="B28" s="5" t="s">
        <v>229</v>
      </c>
      <c r="C28" s="5" t="s">
        <v>230</v>
      </c>
      <c r="D28" s="5" t="s">
        <v>231</v>
      </c>
      <c r="E28" s="5" t="s">
        <v>62</v>
      </c>
      <c r="F28" s="5" t="s">
        <v>232</v>
      </c>
      <c r="G28" s="5" t="s">
        <v>233</v>
      </c>
      <c r="H28" s="5"/>
      <c r="I28" s="5" t="s">
        <v>234</v>
      </c>
      <c r="J28" s="5" t="s">
        <v>38</v>
      </c>
      <c r="K28" s="5" t="s">
        <v>235</v>
      </c>
      <c r="L28" s="5" t="s">
        <v>236</v>
      </c>
    </row>
    <row r="29" spans="1:12" ht="16.5" customHeight="1" x14ac:dyDescent="0.2">
      <c r="A29" s="4" t="str">
        <f t="shared" si="0"/>
        <v>Fresnière</v>
      </c>
      <c r="B29" s="4" t="s">
        <v>237</v>
      </c>
      <c r="C29" s="4" t="s">
        <v>238</v>
      </c>
      <c r="D29" s="4" t="s">
        <v>239</v>
      </c>
      <c r="E29" s="4" t="s">
        <v>136</v>
      </c>
      <c r="F29" s="4" t="s">
        <v>240</v>
      </c>
      <c r="G29" s="4" t="s">
        <v>241</v>
      </c>
      <c r="H29" s="4" t="s">
        <v>242</v>
      </c>
      <c r="I29" s="4" t="s">
        <v>243</v>
      </c>
      <c r="J29" s="4" t="s">
        <v>244</v>
      </c>
      <c r="K29" s="4" t="s">
        <v>245</v>
      </c>
      <c r="L29" s="4" t="s">
        <v>246</v>
      </c>
    </row>
    <row r="30" spans="1:12" ht="16.5" customHeight="1" x14ac:dyDescent="0.2">
      <c r="A30" s="5" t="str">
        <f t="shared" si="0"/>
        <v>Freyre</v>
      </c>
      <c r="B30" s="5" t="s">
        <v>247</v>
      </c>
      <c r="C30" s="5" t="s">
        <v>248</v>
      </c>
      <c r="D30" s="5" t="s">
        <v>249</v>
      </c>
      <c r="E30" s="5" t="s">
        <v>100</v>
      </c>
      <c r="F30" s="5" t="s">
        <v>250</v>
      </c>
      <c r="G30" s="5" t="s">
        <v>251</v>
      </c>
      <c r="H30" s="5"/>
      <c r="I30" s="5" t="s">
        <v>252</v>
      </c>
      <c r="J30" s="5" t="s">
        <v>121</v>
      </c>
      <c r="K30" s="5" t="s">
        <v>253</v>
      </c>
      <c r="L30" s="5"/>
    </row>
    <row r="31" spans="1:12" ht="16.5" customHeight="1" x14ac:dyDescent="0.2">
      <c r="A31" s="4" t="str">
        <f t="shared" si="0"/>
        <v>González</v>
      </c>
      <c r="B31" s="4" t="s">
        <v>254</v>
      </c>
      <c r="C31" s="4" t="s">
        <v>255</v>
      </c>
      <c r="D31" s="4" t="s">
        <v>256</v>
      </c>
      <c r="E31" s="4" t="s">
        <v>52</v>
      </c>
      <c r="F31" s="4" t="s">
        <v>257</v>
      </c>
      <c r="G31" s="4" t="s">
        <v>258</v>
      </c>
      <c r="H31" s="4" t="s">
        <v>259</v>
      </c>
      <c r="I31" s="4" t="s">
        <v>260</v>
      </c>
      <c r="J31" s="4" t="s">
        <v>261</v>
      </c>
      <c r="K31" s="4" t="s">
        <v>262</v>
      </c>
      <c r="L31" s="4" t="s">
        <v>263</v>
      </c>
    </row>
    <row r="32" spans="1:12" ht="16.5" customHeight="1" x14ac:dyDescent="0.2">
      <c r="A32" s="5" t="str">
        <f t="shared" si="0"/>
        <v>Gutiérrez</v>
      </c>
      <c r="B32" s="5" t="s">
        <v>264</v>
      </c>
      <c r="C32" s="5" t="s">
        <v>265</v>
      </c>
      <c r="D32" s="5" t="s">
        <v>266</v>
      </c>
      <c r="E32" s="5" t="s">
        <v>15</v>
      </c>
      <c r="F32" s="5" t="s">
        <v>267</v>
      </c>
      <c r="G32" s="5" t="s">
        <v>268</v>
      </c>
      <c r="H32" s="5"/>
      <c r="I32" s="5" t="s">
        <v>269</v>
      </c>
      <c r="J32" s="5" t="s">
        <v>270</v>
      </c>
      <c r="K32" s="5" t="s">
        <v>271</v>
      </c>
      <c r="L32" s="5" t="s">
        <v>272</v>
      </c>
    </row>
    <row r="33" spans="1:12" ht="16.5" customHeight="1" x14ac:dyDescent="0.2">
      <c r="A33" s="4" t="str">
        <f t="shared" si="0"/>
        <v>Hardy</v>
      </c>
      <c r="B33" s="4" t="s">
        <v>273</v>
      </c>
      <c r="C33" s="4" t="s">
        <v>274</v>
      </c>
      <c r="D33" s="4" t="s">
        <v>275</v>
      </c>
      <c r="E33" s="4" t="s">
        <v>15</v>
      </c>
      <c r="F33" s="4" t="s">
        <v>276</v>
      </c>
      <c r="G33" s="4" t="s">
        <v>45</v>
      </c>
      <c r="I33" s="4" t="s">
        <v>277</v>
      </c>
      <c r="J33" s="4" t="s">
        <v>47</v>
      </c>
      <c r="K33" s="4" t="s">
        <v>278</v>
      </c>
      <c r="L33" s="4" t="s">
        <v>279</v>
      </c>
    </row>
    <row r="34" spans="1:12" ht="16.5" customHeight="1" x14ac:dyDescent="0.2">
      <c r="A34" s="5" t="str">
        <f t="shared" si="0"/>
        <v>Henriot</v>
      </c>
      <c r="B34" s="5" t="s">
        <v>280</v>
      </c>
      <c r="C34" s="5" t="s">
        <v>281</v>
      </c>
      <c r="D34" s="5" t="s">
        <v>282</v>
      </c>
      <c r="E34" s="5" t="s">
        <v>52</v>
      </c>
      <c r="F34" s="5" t="s">
        <v>283</v>
      </c>
      <c r="G34" s="5" t="s">
        <v>284</v>
      </c>
      <c r="H34" s="5"/>
      <c r="I34" s="5" t="s">
        <v>285</v>
      </c>
      <c r="J34" s="5" t="s">
        <v>94</v>
      </c>
      <c r="K34" s="5" t="s">
        <v>286</v>
      </c>
      <c r="L34" s="5" t="s">
        <v>287</v>
      </c>
    </row>
    <row r="35" spans="1:12" ht="16.5" customHeight="1" x14ac:dyDescent="0.2">
      <c r="A35" s="4" t="str">
        <f t="shared" si="0"/>
        <v>Hernández</v>
      </c>
      <c r="B35" s="4" t="s">
        <v>288</v>
      </c>
      <c r="C35" s="4" t="s">
        <v>289</v>
      </c>
      <c r="D35" s="4" t="s">
        <v>290</v>
      </c>
      <c r="E35" s="4" t="s">
        <v>15</v>
      </c>
      <c r="F35" s="4" t="s">
        <v>291</v>
      </c>
      <c r="G35" s="4" t="s">
        <v>292</v>
      </c>
      <c r="H35" s="4" t="s">
        <v>293</v>
      </c>
      <c r="I35" s="4" t="s">
        <v>294</v>
      </c>
      <c r="J35" s="4" t="s">
        <v>261</v>
      </c>
      <c r="K35" s="4" t="s">
        <v>295</v>
      </c>
      <c r="L35" s="4" t="s">
        <v>296</v>
      </c>
    </row>
    <row r="36" spans="1:12" ht="16.5" customHeight="1" x14ac:dyDescent="0.2">
      <c r="A36" s="5" t="str">
        <f t="shared" si="0"/>
        <v>Holz</v>
      </c>
      <c r="B36" s="5" t="s">
        <v>297</v>
      </c>
      <c r="C36" s="5" t="s">
        <v>298</v>
      </c>
      <c r="D36" s="5" t="s">
        <v>299</v>
      </c>
      <c r="E36" s="5" t="s">
        <v>100</v>
      </c>
      <c r="F36" s="5" t="s">
        <v>300</v>
      </c>
      <c r="G36" s="5" t="s">
        <v>301</v>
      </c>
      <c r="H36" s="5"/>
      <c r="I36" s="5" t="s">
        <v>302</v>
      </c>
      <c r="J36" s="5" t="s">
        <v>303</v>
      </c>
      <c r="K36" s="5" t="s">
        <v>304</v>
      </c>
      <c r="L36" s="5"/>
    </row>
    <row r="37" spans="1:12" ht="16.5" customHeight="1" x14ac:dyDescent="0.2">
      <c r="A37" s="4" t="str">
        <f t="shared" si="0"/>
        <v>Ibsen</v>
      </c>
      <c r="B37" s="4" t="s">
        <v>305</v>
      </c>
      <c r="C37" s="4" t="s">
        <v>306</v>
      </c>
      <c r="D37" s="4" t="s">
        <v>307</v>
      </c>
      <c r="E37" s="4" t="s">
        <v>100</v>
      </c>
      <c r="F37" s="4" t="s">
        <v>308</v>
      </c>
      <c r="G37" s="4" t="s">
        <v>309</v>
      </c>
      <c r="I37" s="4" t="s">
        <v>310</v>
      </c>
      <c r="J37" s="4" t="s">
        <v>311</v>
      </c>
      <c r="K37" s="4" t="s">
        <v>312</v>
      </c>
      <c r="L37" s="4" t="s">
        <v>313</v>
      </c>
    </row>
    <row r="38" spans="1:12" ht="16.5" customHeight="1" x14ac:dyDescent="0.2">
      <c r="A38" s="5" t="str">
        <f t="shared" si="0"/>
        <v>Izquierdo</v>
      </c>
      <c r="B38" s="5" t="s">
        <v>314</v>
      </c>
      <c r="C38" s="5" t="s">
        <v>315</v>
      </c>
      <c r="D38" s="5" t="s">
        <v>316</v>
      </c>
      <c r="E38" s="5" t="s">
        <v>81</v>
      </c>
      <c r="F38" s="5" t="s">
        <v>317</v>
      </c>
      <c r="G38" s="5" t="s">
        <v>318</v>
      </c>
      <c r="H38" s="5" t="s">
        <v>319</v>
      </c>
      <c r="I38" s="5" t="s">
        <v>320</v>
      </c>
      <c r="J38" s="5" t="s">
        <v>261</v>
      </c>
      <c r="K38" s="5" t="s">
        <v>321</v>
      </c>
      <c r="L38" s="5" t="s">
        <v>322</v>
      </c>
    </row>
    <row r="39" spans="1:12" ht="16.5" customHeight="1" x14ac:dyDescent="0.2">
      <c r="A39" s="4" t="str">
        <f t="shared" si="0"/>
        <v>Jablonski</v>
      </c>
      <c r="B39" s="4" t="s">
        <v>323</v>
      </c>
      <c r="C39" s="4" t="s">
        <v>324</v>
      </c>
      <c r="D39" s="4" t="s">
        <v>325</v>
      </c>
      <c r="E39" s="4" t="s">
        <v>81</v>
      </c>
      <c r="F39" s="4" t="s">
        <v>326</v>
      </c>
      <c r="G39" s="4" t="s">
        <v>327</v>
      </c>
      <c r="H39" s="4" t="s">
        <v>328</v>
      </c>
      <c r="I39" s="4" t="s">
        <v>329</v>
      </c>
      <c r="J39" s="4" t="s">
        <v>105</v>
      </c>
      <c r="K39" s="4" t="s">
        <v>330</v>
      </c>
      <c r="L39" s="4" t="s">
        <v>331</v>
      </c>
    </row>
    <row r="40" spans="1:12" ht="16.5" customHeight="1" x14ac:dyDescent="0.2">
      <c r="A40" s="5" t="str">
        <f t="shared" si="0"/>
        <v>Josephs</v>
      </c>
      <c r="B40" s="5" t="s">
        <v>332</v>
      </c>
      <c r="C40" s="5" t="s">
        <v>333</v>
      </c>
      <c r="D40" s="5" t="s">
        <v>334</v>
      </c>
      <c r="E40" s="5" t="s">
        <v>62</v>
      </c>
      <c r="F40" s="5" t="s">
        <v>335</v>
      </c>
      <c r="G40" s="5" t="s">
        <v>336</v>
      </c>
      <c r="H40" s="5"/>
      <c r="I40" s="5" t="s">
        <v>337</v>
      </c>
      <c r="J40" s="5" t="s">
        <v>38</v>
      </c>
      <c r="K40" s="5" t="s">
        <v>338</v>
      </c>
      <c r="L40" s="5" t="s">
        <v>339</v>
      </c>
    </row>
    <row r="41" spans="1:12" ht="16.5" customHeight="1" x14ac:dyDescent="0.2">
      <c r="A41" s="4" t="str">
        <f t="shared" si="0"/>
        <v>Karttunen</v>
      </c>
      <c r="B41" s="4" t="s">
        <v>340</v>
      </c>
      <c r="C41" s="4" t="s">
        <v>341</v>
      </c>
      <c r="D41" s="4" t="s">
        <v>342</v>
      </c>
      <c r="E41" s="4" t="s">
        <v>343</v>
      </c>
      <c r="F41" s="4" t="s">
        <v>344</v>
      </c>
      <c r="G41" s="4" t="s">
        <v>345</v>
      </c>
      <c r="I41" s="4" t="s">
        <v>346</v>
      </c>
      <c r="J41" s="4" t="s">
        <v>347</v>
      </c>
      <c r="K41" s="4" t="s">
        <v>348</v>
      </c>
      <c r="L41" s="4" t="s">
        <v>348</v>
      </c>
    </row>
    <row r="42" spans="1:12" ht="16.5" customHeight="1" x14ac:dyDescent="0.2">
      <c r="A42" s="5" t="str">
        <f t="shared" si="0"/>
        <v>Kloss</v>
      </c>
      <c r="B42" s="5" t="s">
        <v>349</v>
      </c>
      <c r="C42" s="5" t="s">
        <v>350</v>
      </c>
      <c r="D42" s="5" t="s">
        <v>351</v>
      </c>
      <c r="E42" s="5" t="s">
        <v>52</v>
      </c>
      <c r="F42" s="5" t="s">
        <v>352</v>
      </c>
      <c r="G42" s="5" t="s">
        <v>353</v>
      </c>
      <c r="H42" s="5"/>
      <c r="I42" s="5" t="s">
        <v>354</v>
      </c>
      <c r="J42" s="5" t="s">
        <v>38</v>
      </c>
      <c r="K42" s="5" t="s">
        <v>355</v>
      </c>
      <c r="L42" s="5"/>
    </row>
    <row r="43" spans="1:12" ht="16.5" customHeight="1" x14ac:dyDescent="0.2">
      <c r="A43" s="4" t="str">
        <f t="shared" si="0"/>
        <v>Koskitalo</v>
      </c>
      <c r="B43" s="4" t="s">
        <v>356</v>
      </c>
      <c r="C43" s="4" t="s">
        <v>357</v>
      </c>
      <c r="D43" s="4" t="s">
        <v>358</v>
      </c>
      <c r="E43" s="4" t="s">
        <v>52</v>
      </c>
      <c r="F43" s="4" t="s">
        <v>359</v>
      </c>
      <c r="G43" s="4" t="s">
        <v>360</v>
      </c>
      <c r="I43" s="4" t="s">
        <v>361</v>
      </c>
      <c r="J43" s="4" t="s">
        <v>347</v>
      </c>
      <c r="K43" s="4" t="s">
        <v>362</v>
      </c>
      <c r="L43" s="4" t="s">
        <v>362</v>
      </c>
    </row>
    <row r="44" spans="1:12" ht="16.5" customHeight="1" x14ac:dyDescent="0.2">
      <c r="A44" s="5" t="str">
        <f t="shared" si="0"/>
        <v>Kumar</v>
      </c>
      <c r="B44" s="5" t="s">
        <v>363</v>
      </c>
      <c r="C44" s="5" t="s">
        <v>364</v>
      </c>
      <c r="D44" s="5" t="s">
        <v>365</v>
      </c>
      <c r="E44" s="5" t="s">
        <v>100</v>
      </c>
      <c r="F44" s="5" t="s">
        <v>366</v>
      </c>
      <c r="G44" s="5" t="s">
        <v>45</v>
      </c>
      <c r="H44" s="5"/>
      <c r="I44" s="5" t="s">
        <v>367</v>
      </c>
      <c r="J44" s="5" t="s">
        <v>47</v>
      </c>
      <c r="K44" s="5" t="s">
        <v>368</v>
      </c>
      <c r="L44" s="5" t="s">
        <v>369</v>
      </c>
    </row>
    <row r="45" spans="1:12" ht="16.5" customHeight="1" x14ac:dyDescent="0.2">
      <c r="A45" s="4" t="str">
        <f t="shared" si="0"/>
        <v>Labrune</v>
      </c>
      <c r="B45" s="4" t="s">
        <v>370</v>
      </c>
      <c r="C45" s="4" t="s">
        <v>371</v>
      </c>
      <c r="D45" s="4" t="s">
        <v>372</v>
      </c>
      <c r="E45" s="4" t="s">
        <v>81</v>
      </c>
      <c r="F45" s="4" t="s">
        <v>373</v>
      </c>
      <c r="G45" s="4" t="s">
        <v>374</v>
      </c>
      <c r="I45" s="4" t="s">
        <v>375</v>
      </c>
      <c r="J45" s="4" t="s">
        <v>94</v>
      </c>
      <c r="K45" s="4" t="s">
        <v>376</v>
      </c>
      <c r="L45" s="4" t="s">
        <v>377</v>
      </c>
    </row>
    <row r="46" spans="1:12" ht="16.5" customHeight="1" x14ac:dyDescent="0.2">
      <c r="A46" s="5" t="str">
        <f t="shared" si="0"/>
        <v>Larsson</v>
      </c>
      <c r="B46" s="5" t="s">
        <v>378</v>
      </c>
      <c r="C46" s="5" t="s">
        <v>379</v>
      </c>
      <c r="D46" s="5" t="s">
        <v>380</v>
      </c>
      <c r="E46" s="5" t="s">
        <v>81</v>
      </c>
      <c r="F46" s="5" t="s">
        <v>381</v>
      </c>
      <c r="G46" s="5" t="s">
        <v>382</v>
      </c>
      <c r="H46" s="5"/>
      <c r="I46" s="5" t="s">
        <v>383</v>
      </c>
      <c r="J46" s="5" t="s">
        <v>75</v>
      </c>
      <c r="K46" s="5" t="s">
        <v>384</v>
      </c>
      <c r="L46" s="5"/>
    </row>
    <row r="47" spans="1:12" ht="16.5" customHeight="1" x14ac:dyDescent="0.2">
      <c r="A47" s="4" t="str">
        <f t="shared" si="0"/>
        <v>Latimer</v>
      </c>
      <c r="B47" s="4" t="s">
        <v>385</v>
      </c>
      <c r="C47" s="4" t="s">
        <v>386</v>
      </c>
      <c r="D47" s="4" t="s">
        <v>387</v>
      </c>
      <c r="E47" s="4" t="s">
        <v>15</v>
      </c>
      <c r="F47" s="4" t="s">
        <v>388</v>
      </c>
      <c r="G47" s="4" t="s">
        <v>389</v>
      </c>
      <c r="H47" s="4" t="s">
        <v>390</v>
      </c>
      <c r="I47" s="4" t="s">
        <v>391</v>
      </c>
      <c r="J47" s="4" t="s">
        <v>105</v>
      </c>
      <c r="K47" s="4" t="s">
        <v>392</v>
      </c>
      <c r="L47" s="4" t="s">
        <v>393</v>
      </c>
    </row>
    <row r="48" spans="1:12" ht="16.5" customHeight="1" x14ac:dyDescent="0.2">
      <c r="A48" s="5" t="str">
        <f t="shared" si="0"/>
        <v>Lebihan</v>
      </c>
      <c r="B48" s="5" t="s">
        <v>394</v>
      </c>
      <c r="C48" s="5" t="s">
        <v>395</v>
      </c>
      <c r="D48" s="5" t="s">
        <v>396</v>
      </c>
      <c r="E48" s="5" t="s">
        <v>81</v>
      </c>
      <c r="F48" s="5" t="s">
        <v>397</v>
      </c>
      <c r="G48" s="5" t="s">
        <v>398</v>
      </c>
      <c r="H48" s="5"/>
      <c r="I48" s="5" t="s">
        <v>399</v>
      </c>
      <c r="J48" s="5" t="s">
        <v>94</v>
      </c>
      <c r="K48" s="5" t="s">
        <v>400</v>
      </c>
      <c r="L48" s="5" t="s">
        <v>401</v>
      </c>
    </row>
    <row r="49" spans="1:12" ht="16.5" customHeight="1" x14ac:dyDescent="0.2">
      <c r="A49" s="4" t="str">
        <f t="shared" si="0"/>
        <v>Limeira</v>
      </c>
      <c r="B49" s="4" t="s">
        <v>402</v>
      </c>
      <c r="C49" s="4" t="s">
        <v>403</v>
      </c>
      <c r="D49" s="4" t="s">
        <v>404</v>
      </c>
      <c r="E49" s="4" t="s">
        <v>405</v>
      </c>
      <c r="F49" s="4" t="s">
        <v>406</v>
      </c>
      <c r="G49" s="4" t="s">
        <v>54</v>
      </c>
      <c r="H49" s="4" t="s">
        <v>55</v>
      </c>
      <c r="I49" s="4" t="s">
        <v>407</v>
      </c>
      <c r="J49" s="4" t="s">
        <v>30</v>
      </c>
      <c r="K49" s="4" t="s">
        <v>408</v>
      </c>
    </row>
    <row r="50" spans="1:12" ht="16.5" customHeight="1" x14ac:dyDescent="0.2">
      <c r="A50" s="5" t="str">
        <f t="shared" si="0"/>
        <v>Lincoln</v>
      </c>
      <c r="B50" s="5" t="s">
        <v>409</v>
      </c>
      <c r="C50" s="5" t="s">
        <v>410</v>
      </c>
      <c r="D50" s="5" t="s">
        <v>411</v>
      </c>
      <c r="E50" s="5" t="s">
        <v>52</v>
      </c>
      <c r="F50" s="5" t="s">
        <v>412</v>
      </c>
      <c r="G50" s="5" t="s">
        <v>413</v>
      </c>
      <c r="H50" s="5" t="s">
        <v>414</v>
      </c>
      <c r="I50" s="5" t="s">
        <v>415</v>
      </c>
      <c r="J50" s="5" t="s">
        <v>244</v>
      </c>
      <c r="K50" s="5" t="s">
        <v>416</v>
      </c>
      <c r="L50" s="5" t="s">
        <v>417</v>
      </c>
    </row>
    <row r="51" spans="1:12" ht="16.5" customHeight="1" x14ac:dyDescent="0.2">
      <c r="A51" s="4" t="str">
        <f t="shared" si="0"/>
        <v>McKenna</v>
      </c>
      <c r="B51" s="4" t="s">
        <v>418</v>
      </c>
      <c r="C51" s="4" t="s">
        <v>419</v>
      </c>
      <c r="D51" s="4" t="s">
        <v>420</v>
      </c>
      <c r="E51" s="4" t="s">
        <v>25</v>
      </c>
      <c r="F51" s="4" t="s">
        <v>421</v>
      </c>
      <c r="G51" s="4" t="s">
        <v>422</v>
      </c>
      <c r="H51" s="4" t="s">
        <v>423</v>
      </c>
      <c r="J51" s="4" t="s">
        <v>424</v>
      </c>
      <c r="K51" s="4" t="s">
        <v>425</v>
      </c>
      <c r="L51" s="4" t="s">
        <v>426</v>
      </c>
    </row>
    <row r="52" spans="1:12" ht="16.5" customHeight="1" x14ac:dyDescent="0.2">
      <c r="A52" s="5" t="str">
        <f t="shared" si="0"/>
        <v>Mendel</v>
      </c>
      <c r="B52" s="5" t="s">
        <v>427</v>
      </c>
      <c r="C52" s="5" t="s">
        <v>428</v>
      </c>
      <c r="D52" s="5" t="s">
        <v>429</v>
      </c>
      <c r="E52" s="5" t="s">
        <v>100</v>
      </c>
      <c r="F52" s="5" t="s">
        <v>430</v>
      </c>
      <c r="G52" s="5" t="s">
        <v>431</v>
      </c>
      <c r="H52" s="5"/>
      <c r="I52" s="5" t="s">
        <v>432</v>
      </c>
      <c r="J52" s="5" t="s">
        <v>433</v>
      </c>
      <c r="K52" s="5" t="s">
        <v>434</v>
      </c>
      <c r="L52" s="5" t="s">
        <v>435</v>
      </c>
    </row>
    <row r="53" spans="1:12" ht="16.5" customHeight="1" x14ac:dyDescent="0.2">
      <c r="A53" s="4" t="str">
        <f t="shared" si="0"/>
        <v>Messner</v>
      </c>
      <c r="B53" s="4" t="s">
        <v>436</v>
      </c>
      <c r="C53" s="4" t="s">
        <v>437</v>
      </c>
      <c r="D53" s="4" t="s">
        <v>438</v>
      </c>
      <c r="E53" s="4" t="s">
        <v>15</v>
      </c>
      <c r="F53" s="4" t="s">
        <v>439</v>
      </c>
      <c r="G53" s="4" t="s">
        <v>440</v>
      </c>
      <c r="I53" s="4" t="s">
        <v>441</v>
      </c>
      <c r="J53" s="4" t="s">
        <v>38</v>
      </c>
      <c r="K53" s="4" t="s">
        <v>442</v>
      </c>
      <c r="L53" s="4" t="s">
        <v>443</v>
      </c>
    </row>
    <row r="54" spans="1:12" ht="16.5" customHeight="1" x14ac:dyDescent="0.2">
      <c r="A54" s="5" t="str">
        <f t="shared" si="0"/>
        <v>Moncada</v>
      </c>
      <c r="B54" s="5" t="s">
        <v>444</v>
      </c>
      <c r="C54" s="5" t="s">
        <v>445</v>
      </c>
      <c r="D54" s="5" t="s">
        <v>446</v>
      </c>
      <c r="E54" s="5" t="s">
        <v>188</v>
      </c>
      <c r="F54" s="5" t="s">
        <v>447</v>
      </c>
      <c r="G54" s="5" t="s">
        <v>268</v>
      </c>
      <c r="H54" s="5"/>
      <c r="I54" s="5" t="s">
        <v>269</v>
      </c>
      <c r="J54" s="5" t="s">
        <v>270</v>
      </c>
      <c r="K54" s="5" t="s">
        <v>448</v>
      </c>
      <c r="L54" s="5" t="s">
        <v>449</v>
      </c>
    </row>
    <row r="55" spans="1:12" ht="16.5" customHeight="1" x14ac:dyDescent="0.2">
      <c r="A55" s="4" t="str">
        <f t="shared" si="0"/>
        <v>Moos</v>
      </c>
      <c r="B55" s="4" t="s">
        <v>450</v>
      </c>
      <c r="C55" s="4" t="s">
        <v>451</v>
      </c>
      <c r="D55" s="4" t="s">
        <v>452</v>
      </c>
      <c r="E55" s="4" t="s">
        <v>15</v>
      </c>
      <c r="F55" s="4" t="s">
        <v>453</v>
      </c>
      <c r="G55" s="4" t="s">
        <v>454</v>
      </c>
      <c r="I55" s="4" t="s">
        <v>455</v>
      </c>
      <c r="J55" s="4" t="s">
        <v>38</v>
      </c>
      <c r="K55" s="4" t="s">
        <v>456</v>
      </c>
      <c r="L55" s="4" t="s">
        <v>457</v>
      </c>
    </row>
    <row r="56" spans="1:12" ht="16.5" customHeight="1" x14ac:dyDescent="0.2">
      <c r="A56" s="5" t="str">
        <f t="shared" si="0"/>
        <v>Moreno</v>
      </c>
      <c r="B56" s="5" t="s">
        <v>458</v>
      </c>
      <c r="C56" s="5" t="s">
        <v>459</v>
      </c>
      <c r="D56" s="5" t="s">
        <v>460</v>
      </c>
      <c r="E56" s="5" t="s">
        <v>81</v>
      </c>
      <c r="F56" s="5" t="s">
        <v>461</v>
      </c>
      <c r="G56" s="5" t="s">
        <v>144</v>
      </c>
      <c r="H56" s="5"/>
      <c r="I56" s="5" t="s">
        <v>462</v>
      </c>
      <c r="J56" s="5" t="s">
        <v>146</v>
      </c>
      <c r="K56" s="5" t="s">
        <v>463</v>
      </c>
      <c r="L56" s="5"/>
    </row>
    <row r="57" spans="1:12" ht="16.5" customHeight="1" x14ac:dyDescent="0.2">
      <c r="A57" s="4" t="str">
        <f t="shared" si="0"/>
        <v>Moroni</v>
      </c>
      <c r="B57" s="4" t="s">
        <v>464</v>
      </c>
      <c r="C57" s="4" t="s">
        <v>465</v>
      </c>
      <c r="D57" s="4" t="s">
        <v>466</v>
      </c>
      <c r="E57" s="4" t="s">
        <v>25</v>
      </c>
      <c r="F57" s="4" t="s">
        <v>467</v>
      </c>
      <c r="G57" s="4" t="s">
        <v>468</v>
      </c>
      <c r="I57" s="4" t="s">
        <v>469</v>
      </c>
      <c r="J57" s="4" t="s">
        <v>19</v>
      </c>
      <c r="K57" s="4" t="s">
        <v>470</v>
      </c>
      <c r="L57" s="4" t="s">
        <v>471</v>
      </c>
    </row>
    <row r="58" spans="1:12" ht="16.5" customHeight="1" x14ac:dyDescent="0.2">
      <c r="A58" s="5" t="str">
        <f t="shared" si="0"/>
        <v>Müller</v>
      </c>
      <c r="B58" s="5" t="s">
        <v>472</v>
      </c>
      <c r="C58" s="5" t="s">
        <v>473</v>
      </c>
      <c r="D58" s="5" t="s">
        <v>474</v>
      </c>
      <c r="E58" s="5" t="s">
        <v>15</v>
      </c>
      <c r="F58" s="5" t="s">
        <v>475</v>
      </c>
      <c r="G58" s="5" t="s">
        <v>476</v>
      </c>
      <c r="H58" s="5"/>
      <c r="I58" s="5" t="s">
        <v>477</v>
      </c>
      <c r="J58" s="5" t="s">
        <v>38</v>
      </c>
      <c r="K58" s="5" t="s">
        <v>478</v>
      </c>
      <c r="L58" s="5" t="s">
        <v>479</v>
      </c>
    </row>
    <row r="59" spans="1:12" ht="16.5" customHeight="1" x14ac:dyDescent="0.2">
      <c r="A59" s="4" t="str">
        <f t="shared" si="0"/>
        <v>Nagy</v>
      </c>
      <c r="B59" s="4" t="s">
        <v>480</v>
      </c>
      <c r="C59" s="4" t="s">
        <v>481</v>
      </c>
      <c r="D59" s="4" t="s">
        <v>482</v>
      </c>
      <c r="E59" s="4" t="s">
        <v>25</v>
      </c>
      <c r="F59" s="4" t="s">
        <v>483</v>
      </c>
      <c r="G59" s="4" t="s">
        <v>484</v>
      </c>
      <c r="H59" s="4" t="s">
        <v>328</v>
      </c>
      <c r="I59" s="4" t="s">
        <v>485</v>
      </c>
      <c r="J59" s="4" t="s">
        <v>105</v>
      </c>
      <c r="K59" s="4" t="s">
        <v>486</v>
      </c>
      <c r="L59" s="4" t="s">
        <v>487</v>
      </c>
    </row>
    <row r="60" spans="1:12" ht="16.5" customHeight="1" x14ac:dyDescent="0.2">
      <c r="A60" s="5" t="str">
        <f t="shared" si="0"/>
        <v>Nixon</v>
      </c>
      <c r="B60" s="5" t="s">
        <v>488</v>
      </c>
      <c r="C60" s="5" t="s">
        <v>489</v>
      </c>
      <c r="D60" s="5" t="s">
        <v>490</v>
      </c>
      <c r="E60" s="5" t="s">
        <v>62</v>
      </c>
      <c r="F60" s="5" t="s">
        <v>491</v>
      </c>
      <c r="G60" s="5" t="s">
        <v>492</v>
      </c>
      <c r="H60" s="5" t="s">
        <v>390</v>
      </c>
      <c r="I60" s="5" t="s">
        <v>493</v>
      </c>
      <c r="J60" s="5" t="s">
        <v>105</v>
      </c>
      <c r="K60" s="5" t="s">
        <v>494</v>
      </c>
      <c r="L60" s="5"/>
    </row>
    <row r="61" spans="1:12" ht="16.5" customHeight="1" x14ac:dyDescent="0.2">
      <c r="A61" s="4" t="str">
        <f t="shared" si="0"/>
        <v>Ottlieb</v>
      </c>
      <c r="B61" s="4" t="s">
        <v>495</v>
      </c>
      <c r="C61" s="4" t="s">
        <v>496</v>
      </c>
      <c r="D61" s="4" t="s">
        <v>497</v>
      </c>
      <c r="E61" s="4" t="s">
        <v>71</v>
      </c>
      <c r="F61" s="4" t="s">
        <v>498</v>
      </c>
      <c r="G61" s="4" t="s">
        <v>499</v>
      </c>
      <c r="I61" s="4" t="s">
        <v>500</v>
      </c>
      <c r="J61" s="4" t="s">
        <v>38</v>
      </c>
      <c r="K61" s="4" t="s">
        <v>501</v>
      </c>
      <c r="L61" s="4" t="s">
        <v>502</v>
      </c>
    </row>
    <row r="62" spans="1:12" ht="16.5" customHeight="1" x14ac:dyDescent="0.2">
      <c r="A62" s="5" t="str">
        <f t="shared" si="0"/>
        <v>Paolino</v>
      </c>
      <c r="B62" s="5" t="s">
        <v>503</v>
      </c>
      <c r="C62" s="5" t="s">
        <v>504</v>
      </c>
      <c r="D62" s="5" t="s">
        <v>505</v>
      </c>
      <c r="E62" s="5" t="s">
        <v>81</v>
      </c>
      <c r="F62" s="5" t="s">
        <v>506</v>
      </c>
      <c r="G62" s="5" t="s">
        <v>144</v>
      </c>
      <c r="H62" s="5"/>
      <c r="I62" s="5" t="s">
        <v>212</v>
      </c>
      <c r="J62" s="5" t="s">
        <v>146</v>
      </c>
      <c r="K62" s="5" t="s">
        <v>507</v>
      </c>
      <c r="L62" s="5"/>
    </row>
    <row r="63" spans="1:12" ht="16.5" customHeight="1" x14ac:dyDescent="0.2">
      <c r="A63" s="4" t="str">
        <f t="shared" si="0"/>
        <v>Parente</v>
      </c>
      <c r="B63" s="4" t="s">
        <v>508</v>
      </c>
      <c r="C63" s="4" t="s">
        <v>509</v>
      </c>
      <c r="D63" s="4" t="s">
        <v>510</v>
      </c>
      <c r="E63" s="4" t="s">
        <v>100</v>
      </c>
      <c r="F63" s="4" t="s">
        <v>511</v>
      </c>
      <c r="G63" s="4" t="s">
        <v>512</v>
      </c>
      <c r="H63" s="4" t="s">
        <v>28</v>
      </c>
      <c r="I63" s="4" t="s">
        <v>513</v>
      </c>
      <c r="J63" s="4" t="s">
        <v>30</v>
      </c>
      <c r="K63" s="4" t="s">
        <v>514</v>
      </c>
    </row>
    <row r="64" spans="1:12" ht="16.5" customHeight="1" x14ac:dyDescent="0.2">
      <c r="A64" s="5" t="str">
        <f t="shared" si="0"/>
        <v>Pavarotti</v>
      </c>
      <c r="B64" s="5" t="s">
        <v>515</v>
      </c>
      <c r="C64" s="5" t="s">
        <v>516</v>
      </c>
      <c r="D64" s="5" t="s">
        <v>517</v>
      </c>
      <c r="E64" s="5" t="s">
        <v>15</v>
      </c>
      <c r="F64" s="5" t="s">
        <v>518</v>
      </c>
      <c r="G64" s="5" t="s">
        <v>519</v>
      </c>
      <c r="H64" s="5" t="s">
        <v>520</v>
      </c>
      <c r="I64" s="5" t="s">
        <v>521</v>
      </c>
      <c r="J64" s="5" t="s">
        <v>105</v>
      </c>
      <c r="K64" s="5" t="s">
        <v>522</v>
      </c>
      <c r="L64" s="5"/>
    </row>
    <row r="65" spans="1:12" ht="16.5" customHeight="1" x14ac:dyDescent="0.2">
      <c r="A65" s="4" t="str">
        <f t="shared" si="0"/>
        <v>Pereira</v>
      </c>
      <c r="B65" s="4" t="s">
        <v>523</v>
      </c>
      <c r="C65" s="4" t="s">
        <v>524</v>
      </c>
      <c r="D65" s="4" t="s">
        <v>525</v>
      </c>
      <c r="E65" s="4" t="s">
        <v>81</v>
      </c>
      <c r="F65" s="4" t="s">
        <v>526</v>
      </c>
      <c r="G65" s="4" t="s">
        <v>527</v>
      </c>
      <c r="H65" s="4" t="s">
        <v>528</v>
      </c>
      <c r="I65" s="4" t="s">
        <v>529</v>
      </c>
      <c r="J65" s="4" t="s">
        <v>261</v>
      </c>
      <c r="K65" s="4" t="s">
        <v>530</v>
      </c>
      <c r="L65" s="4" t="s">
        <v>531</v>
      </c>
    </row>
    <row r="66" spans="1:12" ht="16.5" customHeight="1" x14ac:dyDescent="0.2">
      <c r="A66" s="5" t="str">
        <f t="shared" ref="A66:A92" si="1">RIGHT(D66, LEN(D66) - FIND(" ", D66))</f>
        <v>Perrier</v>
      </c>
      <c r="B66" s="5" t="s">
        <v>532</v>
      </c>
      <c r="C66" s="5" t="s">
        <v>533</v>
      </c>
      <c r="D66" s="5" t="s">
        <v>534</v>
      </c>
      <c r="E66" s="5" t="s">
        <v>62</v>
      </c>
      <c r="F66" s="5" t="s">
        <v>535</v>
      </c>
      <c r="G66" s="5" t="s">
        <v>92</v>
      </c>
      <c r="H66" s="5"/>
      <c r="I66" s="5" t="s">
        <v>536</v>
      </c>
      <c r="J66" s="5" t="s">
        <v>94</v>
      </c>
      <c r="K66" s="5" t="s">
        <v>537</v>
      </c>
      <c r="L66" s="5" t="s">
        <v>538</v>
      </c>
    </row>
    <row r="67" spans="1:12" ht="16.5" customHeight="1" x14ac:dyDescent="0.2">
      <c r="A67" s="4" t="str">
        <f t="shared" si="1"/>
        <v>Petersen</v>
      </c>
      <c r="B67" s="4" t="s">
        <v>539</v>
      </c>
      <c r="C67" s="4" t="s">
        <v>540</v>
      </c>
      <c r="D67" s="4" t="s">
        <v>541</v>
      </c>
      <c r="E67" s="4" t="s">
        <v>81</v>
      </c>
      <c r="F67" s="4" t="s">
        <v>542</v>
      </c>
      <c r="G67" s="4" t="s">
        <v>543</v>
      </c>
      <c r="I67" s="4" t="s">
        <v>544</v>
      </c>
      <c r="J67" s="4" t="s">
        <v>311</v>
      </c>
      <c r="K67" s="4" t="s">
        <v>545</v>
      </c>
      <c r="L67" s="4" t="s">
        <v>546</v>
      </c>
    </row>
    <row r="68" spans="1:12" ht="16.5" customHeight="1" x14ac:dyDescent="0.2">
      <c r="A68" s="5" t="str">
        <f t="shared" si="1"/>
        <v>Pfalzheim</v>
      </c>
      <c r="B68" s="5" t="s">
        <v>547</v>
      </c>
      <c r="C68" s="5" t="s">
        <v>548</v>
      </c>
      <c r="D68" s="5" t="s">
        <v>549</v>
      </c>
      <c r="E68" s="5" t="s">
        <v>81</v>
      </c>
      <c r="F68" s="5" t="s">
        <v>550</v>
      </c>
      <c r="G68" s="5" t="s">
        <v>551</v>
      </c>
      <c r="H68" s="5"/>
      <c r="I68" s="5" t="s">
        <v>552</v>
      </c>
      <c r="J68" s="5" t="s">
        <v>38</v>
      </c>
      <c r="K68" s="5" t="s">
        <v>553</v>
      </c>
      <c r="L68" s="5" t="s">
        <v>554</v>
      </c>
    </row>
    <row r="69" spans="1:12" ht="16.5" customHeight="1" x14ac:dyDescent="0.2">
      <c r="A69" s="4" t="str">
        <f t="shared" si="1"/>
        <v>Phillips</v>
      </c>
      <c r="B69" s="4" t="s">
        <v>555</v>
      </c>
      <c r="C69" s="4" t="s">
        <v>556</v>
      </c>
      <c r="D69" s="4" t="s">
        <v>557</v>
      </c>
      <c r="E69" s="4" t="s">
        <v>15</v>
      </c>
      <c r="F69" s="4" t="s">
        <v>558</v>
      </c>
      <c r="G69" s="4" t="s">
        <v>559</v>
      </c>
      <c r="H69" s="4" t="s">
        <v>560</v>
      </c>
      <c r="I69" s="4" t="s">
        <v>561</v>
      </c>
      <c r="J69" s="4" t="s">
        <v>105</v>
      </c>
      <c r="K69" s="4" t="s">
        <v>562</v>
      </c>
      <c r="L69" s="4" t="s">
        <v>563</v>
      </c>
    </row>
    <row r="70" spans="1:12" ht="16.5" customHeight="1" x14ac:dyDescent="0.2">
      <c r="A70" s="5" t="str">
        <f t="shared" si="1"/>
        <v>Piestrzeniewicz</v>
      </c>
      <c r="B70" s="5" t="s">
        <v>564</v>
      </c>
      <c r="C70" s="5" t="s">
        <v>565</v>
      </c>
      <c r="D70" s="5" t="s">
        <v>566</v>
      </c>
      <c r="E70" s="5" t="s">
        <v>81</v>
      </c>
      <c r="F70" s="5" t="s">
        <v>567</v>
      </c>
      <c r="G70" s="5" t="s">
        <v>568</v>
      </c>
      <c r="H70" s="5"/>
      <c r="I70" s="5" t="s">
        <v>569</v>
      </c>
      <c r="J70" s="5" t="s">
        <v>570</v>
      </c>
      <c r="K70" s="5" t="s">
        <v>571</v>
      </c>
      <c r="L70" s="5" t="s">
        <v>571</v>
      </c>
    </row>
    <row r="71" spans="1:12" ht="16.5" customHeight="1" x14ac:dyDescent="0.2">
      <c r="A71" s="4" t="str">
        <f t="shared" si="1"/>
        <v>Pipps</v>
      </c>
      <c r="B71" s="4" t="s">
        <v>572</v>
      </c>
      <c r="C71" s="4" t="s">
        <v>573</v>
      </c>
      <c r="D71" s="4" t="s">
        <v>574</v>
      </c>
      <c r="E71" s="4" t="s">
        <v>100</v>
      </c>
      <c r="F71" s="4" t="s">
        <v>575</v>
      </c>
      <c r="G71" s="4" t="s">
        <v>576</v>
      </c>
      <c r="I71" s="4" t="s">
        <v>577</v>
      </c>
      <c r="J71" s="4" t="s">
        <v>433</v>
      </c>
      <c r="K71" s="4" t="s">
        <v>578</v>
      </c>
      <c r="L71" s="4" t="s">
        <v>579</v>
      </c>
    </row>
    <row r="72" spans="1:12" ht="16.5" customHeight="1" x14ac:dyDescent="0.2">
      <c r="A72" s="5" t="str">
        <f t="shared" si="1"/>
        <v>Pontes</v>
      </c>
      <c r="B72" s="5" t="s">
        <v>580</v>
      </c>
      <c r="C72" s="5" t="s">
        <v>581</v>
      </c>
      <c r="D72" s="5" t="s">
        <v>582</v>
      </c>
      <c r="E72" s="5" t="s">
        <v>52</v>
      </c>
      <c r="F72" s="5" t="s">
        <v>583</v>
      </c>
      <c r="G72" s="5" t="s">
        <v>54</v>
      </c>
      <c r="H72" s="5" t="s">
        <v>55</v>
      </c>
      <c r="I72" s="5" t="s">
        <v>584</v>
      </c>
      <c r="J72" s="5" t="s">
        <v>30</v>
      </c>
      <c r="K72" s="5" t="s">
        <v>585</v>
      </c>
      <c r="L72" s="5" t="s">
        <v>586</v>
      </c>
    </row>
    <row r="73" spans="1:12" ht="16.5" customHeight="1" x14ac:dyDescent="0.2">
      <c r="A73" s="4" t="str">
        <f t="shared" si="1"/>
        <v>Rancé</v>
      </c>
      <c r="B73" s="4" t="s">
        <v>587</v>
      </c>
      <c r="C73" s="4" t="s">
        <v>588</v>
      </c>
      <c r="D73" s="4" t="s">
        <v>589</v>
      </c>
      <c r="E73" s="4" t="s">
        <v>405</v>
      </c>
      <c r="F73" s="4" t="s">
        <v>590</v>
      </c>
      <c r="G73" s="4" t="s">
        <v>591</v>
      </c>
      <c r="I73" s="4" t="s">
        <v>592</v>
      </c>
      <c r="J73" s="4" t="s">
        <v>94</v>
      </c>
      <c r="K73" s="4" t="s">
        <v>593</v>
      </c>
      <c r="L73" s="4" t="s">
        <v>594</v>
      </c>
    </row>
    <row r="74" spans="1:12" ht="16.5" customHeight="1" x14ac:dyDescent="0.2">
      <c r="A74" s="5" t="str">
        <f t="shared" si="1"/>
        <v xml:space="preserve">Rodriguez </v>
      </c>
      <c r="B74" s="5" t="s">
        <v>595</v>
      </c>
      <c r="C74" s="5" t="s">
        <v>596</v>
      </c>
      <c r="D74" s="5" t="s">
        <v>597</v>
      </c>
      <c r="E74" s="5" t="s">
        <v>100</v>
      </c>
      <c r="F74" s="5" t="s">
        <v>598</v>
      </c>
      <c r="G74" s="5" t="s">
        <v>181</v>
      </c>
      <c r="H74" s="5"/>
      <c r="I74" s="5" t="s">
        <v>599</v>
      </c>
      <c r="J74" s="5" t="s">
        <v>183</v>
      </c>
      <c r="K74" s="5" t="s">
        <v>600</v>
      </c>
      <c r="L74" s="5" t="s">
        <v>601</v>
      </c>
    </row>
    <row r="75" spans="1:12" ht="16.5" customHeight="1" x14ac:dyDescent="0.2">
      <c r="A75" s="4" t="str">
        <f t="shared" si="1"/>
        <v>Roel</v>
      </c>
      <c r="B75" s="4" t="s">
        <v>602</v>
      </c>
      <c r="C75" s="4" t="s">
        <v>603</v>
      </c>
      <c r="D75" s="4" t="s">
        <v>604</v>
      </c>
      <c r="E75" s="4" t="s">
        <v>52</v>
      </c>
      <c r="F75" s="4" t="s">
        <v>605</v>
      </c>
      <c r="G75" s="4" t="s">
        <v>119</v>
      </c>
      <c r="I75" s="4" t="s">
        <v>606</v>
      </c>
      <c r="J75" s="4" t="s">
        <v>121</v>
      </c>
      <c r="K75" s="4" t="s">
        <v>607</v>
      </c>
      <c r="L75" s="4" t="s">
        <v>608</v>
      </c>
    </row>
    <row r="76" spans="1:12" ht="16.5" customHeight="1" x14ac:dyDescent="0.2">
      <c r="A76" s="5" t="str">
        <f t="shared" si="1"/>
        <v>Roulet</v>
      </c>
      <c r="B76" s="5" t="s">
        <v>609</v>
      </c>
      <c r="C76" s="5" t="s">
        <v>610</v>
      </c>
      <c r="D76" s="5" t="s">
        <v>611</v>
      </c>
      <c r="E76" s="5" t="s">
        <v>100</v>
      </c>
      <c r="F76" s="5" t="s">
        <v>612</v>
      </c>
      <c r="G76" s="5" t="s">
        <v>613</v>
      </c>
      <c r="H76" s="5"/>
      <c r="I76" s="5" t="s">
        <v>614</v>
      </c>
      <c r="J76" s="5" t="s">
        <v>94</v>
      </c>
      <c r="K76" s="5" t="s">
        <v>615</v>
      </c>
      <c r="L76" s="5" t="s">
        <v>616</v>
      </c>
    </row>
    <row r="77" spans="1:12" ht="16.5" customHeight="1" x14ac:dyDescent="0.2">
      <c r="A77" s="4" t="str">
        <f t="shared" si="1"/>
        <v>Rovelli</v>
      </c>
      <c r="B77" s="4" t="s">
        <v>617</v>
      </c>
      <c r="C77" s="4" t="s">
        <v>618</v>
      </c>
      <c r="D77" s="4" t="s">
        <v>619</v>
      </c>
      <c r="E77" s="4" t="s">
        <v>62</v>
      </c>
      <c r="F77" s="4" t="s">
        <v>620</v>
      </c>
      <c r="G77" s="4" t="s">
        <v>621</v>
      </c>
      <c r="I77" s="4" t="s">
        <v>622</v>
      </c>
      <c r="J77" s="4" t="s">
        <v>19</v>
      </c>
      <c r="K77" s="4" t="s">
        <v>623</v>
      </c>
      <c r="L77" s="4" t="s">
        <v>624</v>
      </c>
    </row>
    <row r="78" spans="1:12" ht="16.5" customHeight="1" x14ac:dyDescent="0.2">
      <c r="A78" s="5" t="str">
        <f t="shared" si="1"/>
        <v>Saavedra</v>
      </c>
      <c r="B78" s="5" t="s">
        <v>625</v>
      </c>
      <c r="C78" s="5" t="s">
        <v>626</v>
      </c>
      <c r="D78" s="5" t="s">
        <v>627</v>
      </c>
      <c r="E78" s="5" t="s">
        <v>62</v>
      </c>
      <c r="F78" s="5" t="s">
        <v>628</v>
      </c>
      <c r="G78" s="5" t="s">
        <v>629</v>
      </c>
      <c r="H78" s="5"/>
      <c r="I78" s="5" t="s">
        <v>630</v>
      </c>
      <c r="J78" s="5" t="s">
        <v>121</v>
      </c>
      <c r="K78" s="5" t="s">
        <v>631</v>
      </c>
      <c r="L78" s="5" t="s">
        <v>632</v>
      </c>
    </row>
    <row r="79" spans="1:12" ht="16.5" customHeight="1" x14ac:dyDescent="0.2">
      <c r="A79" s="4" t="str">
        <f t="shared" si="1"/>
        <v>Saveley</v>
      </c>
      <c r="B79" s="4" t="s">
        <v>633</v>
      </c>
      <c r="C79" s="4" t="s">
        <v>634</v>
      </c>
      <c r="D79" s="4" t="s">
        <v>635</v>
      </c>
      <c r="E79" s="4" t="s">
        <v>188</v>
      </c>
      <c r="F79" s="4" t="s">
        <v>636</v>
      </c>
      <c r="G79" s="4" t="s">
        <v>637</v>
      </c>
      <c r="I79" s="4" t="s">
        <v>638</v>
      </c>
      <c r="J79" s="4" t="s">
        <v>94</v>
      </c>
      <c r="K79" s="4" t="s">
        <v>639</v>
      </c>
      <c r="L79" s="4" t="s">
        <v>640</v>
      </c>
    </row>
    <row r="80" spans="1:12" ht="16.5" customHeight="1" x14ac:dyDescent="0.2">
      <c r="A80" s="5" t="str">
        <f t="shared" si="1"/>
        <v>Schmitt</v>
      </c>
      <c r="B80" s="5" t="s">
        <v>641</v>
      </c>
      <c r="C80" s="5" t="s">
        <v>642</v>
      </c>
      <c r="D80" s="5" t="s">
        <v>643</v>
      </c>
      <c r="E80" s="5" t="s">
        <v>62</v>
      </c>
      <c r="F80" s="5" t="s">
        <v>644</v>
      </c>
      <c r="G80" s="5" t="s">
        <v>374</v>
      </c>
      <c r="H80" s="5"/>
      <c r="I80" s="5" t="s">
        <v>375</v>
      </c>
      <c r="J80" s="5" t="s">
        <v>94</v>
      </c>
      <c r="K80" s="5" t="s">
        <v>645</v>
      </c>
      <c r="L80" s="5" t="s">
        <v>646</v>
      </c>
    </row>
    <row r="81" spans="1:12" ht="16.5" customHeight="1" x14ac:dyDescent="0.2">
      <c r="A81" s="4" t="str">
        <f t="shared" si="1"/>
        <v>Simpson</v>
      </c>
      <c r="B81" s="4" t="s">
        <v>647</v>
      </c>
      <c r="C81" s="4" t="s">
        <v>648</v>
      </c>
      <c r="D81" s="4" t="s">
        <v>649</v>
      </c>
      <c r="E81" s="4" t="s">
        <v>188</v>
      </c>
      <c r="F81" s="4" t="s">
        <v>650</v>
      </c>
      <c r="G81" s="4" t="s">
        <v>268</v>
      </c>
      <c r="I81" s="4" t="s">
        <v>269</v>
      </c>
      <c r="J81" s="4" t="s">
        <v>270</v>
      </c>
      <c r="K81" s="4" t="s">
        <v>651</v>
      </c>
      <c r="L81" s="4" t="s">
        <v>652</v>
      </c>
    </row>
    <row r="82" spans="1:12" ht="16.5" customHeight="1" x14ac:dyDescent="0.2">
      <c r="A82" s="5" t="str">
        <f t="shared" si="1"/>
        <v>Snyder</v>
      </c>
      <c r="B82" s="5" t="s">
        <v>653</v>
      </c>
      <c r="C82" s="5" t="s">
        <v>654</v>
      </c>
      <c r="D82" s="5" t="s">
        <v>655</v>
      </c>
      <c r="E82" s="5" t="s">
        <v>62</v>
      </c>
      <c r="F82" s="5" t="s">
        <v>656</v>
      </c>
      <c r="G82" s="5" t="s">
        <v>657</v>
      </c>
      <c r="H82" s="5" t="s">
        <v>390</v>
      </c>
      <c r="I82" s="5" t="s">
        <v>658</v>
      </c>
      <c r="J82" s="5" t="s">
        <v>105</v>
      </c>
      <c r="K82" s="5" t="s">
        <v>659</v>
      </c>
      <c r="L82" s="5"/>
    </row>
    <row r="83" spans="1:12" ht="16.5" customHeight="1" x14ac:dyDescent="0.2">
      <c r="A83" s="4" t="str">
        <f t="shared" si="1"/>
        <v>Sommer</v>
      </c>
      <c r="B83" s="4" t="s">
        <v>660</v>
      </c>
      <c r="C83" s="4" t="s">
        <v>661</v>
      </c>
      <c r="D83" s="4" t="s">
        <v>662</v>
      </c>
      <c r="E83" s="4" t="s">
        <v>81</v>
      </c>
      <c r="F83" s="4" t="s">
        <v>663</v>
      </c>
      <c r="G83" s="4" t="s">
        <v>119</v>
      </c>
      <c r="I83" s="4" t="s">
        <v>664</v>
      </c>
      <c r="J83" s="4" t="s">
        <v>121</v>
      </c>
      <c r="K83" s="4" t="s">
        <v>665</v>
      </c>
      <c r="L83" s="4" t="s">
        <v>666</v>
      </c>
    </row>
    <row r="84" spans="1:12" ht="16.5" customHeight="1" x14ac:dyDescent="0.2">
      <c r="A84" s="5" t="str">
        <f t="shared" si="1"/>
        <v>Steel</v>
      </c>
      <c r="B84" s="5" t="s">
        <v>667</v>
      </c>
      <c r="C84" s="5" t="s">
        <v>668</v>
      </c>
      <c r="D84" s="5" t="s">
        <v>669</v>
      </c>
      <c r="E84" s="5" t="s">
        <v>62</v>
      </c>
      <c r="F84" s="5" t="s">
        <v>670</v>
      </c>
      <c r="G84" s="5" t="s">
        <v>671</v>
      </c>
      <c r="H84" s="5" t="s">
        <v>328</v>
      </c>
      <c r="I84" s="5" t="s">
        <v>672</v>
      </c>
      <c r="J84" s="5" t="s">
        <v>105</v>
      </c>
      <c r="K84" s="5" t="s">
        <v>673</v>
      </c>
      <c r="L84" s="5" t="s">
        <v>674</v>
      </c>
    </row>
    <row r="85" spans="1:12" ht="16.5" customHeight="1" x14ac:dyDescent="0.2">
      <c r="A85" s="4" t="str">
        <f t="shared" si="1"/>
        <v>Tannamuri</v>
      </c>
      <c r="B85" s="4" t="s">
        <v>675</v>
      </c>
      <c r="C85" s="4" t="s">
        <v>676</v>
      </c>
      <c r="D85" s="4" t="s">
        <v>677</v>
      </c>
      <c r="E85" s="4" t="s">
        <v>136</v>
      </c>
      <c r="F85" s="4" t="s">
        <v>678</v>
      </c>
      <c r="G85" s="4" t="s">
        <v>679</v>
      </c>
      <c r="H85" s="4" t="s">
        <v>414</v>
      </c>
      <c r="I85" s="4" t="s">
        <v>680</v>
      </c>
      <c r="J85" s="4" t="s">
        <v>244</v>
      </c>
      <c r="K85" s="4" t="s">
        <v>681</v>
      </c>
      <c r="L85" s="4" t="s">
        <v>682</v>
      </c>
    </row>
    <row r="86" spans="1:12" ht="16.5" customHeight="1" x14ac:dyDescent="0.2">
      <c r="A86" s="5" t="str">
        <f t="shared" si="1"/>
        <v>Tonini</v>
      </c>
      <c r="B86" s="5" t="s">
        <v>683</v>
      </c>
      <c r="C86" s="5" t="s">
        <v>684</v>
      </c>
      <c r="D86" s="5" t="s">
        <v>685</v>
      </c>
      <c r="E86" s="5" t="s">
        <v>15</v>
      </c>
      <c r="F86" s="5" t="s">
        <v>686</v>
      </c>
      <c r="G86" s="5" t="s">
        <v>687</v>
      </c>
      <c r="H86" s="5"/>
      <c r="I86" s="5" t="s">
        <v>688</v>
      </c>
      <c r="J86" s="5" t="s">
        <v>94</v>
      </c>
      <c r="K86" s="5" t="s">
        <v>689</v>
      </c>
      <c r="L86" s="5" t="s">
        <v>690</v>
      </c>
    </row>
    <row r="87" spans="1:12" ht="16.5" customHeight="1" x14ac:dyDescent="0.2">
      <c r="A87" s="4" t="str">
        <f t="shared" si="1"/>
        <v>Trujillo</v>
      </c>
      <c r="B87" s="4" t="s">
        <v>691</v>
      </c>
      <c r="C87" s="4" t="s">
        <v>692</v>
      </c>
      <c r="D87" s="4" t="s">
        <v>693</v>
      </c>
      <c r="E87" s="4" t="s">
        <v>81</v>
      </c>
      <c r="F87" s="4" t="s">
        <v>694</v>
      </c>
      <c r="G87" s="4" t="s">
        <v>144</v>
      </c>
      <c r="I87" s="4" t="s">
        <v>695</v>
      </c>
      <c r="J87" s="4" t="s">
        <v>146</v>
      </c>
      <c r="K87" s="4" t="s">
        <v>696</v>
      </c>
      <c r="L87" s="4" t="s">
        <v>697</v>
      </c>
    </row>
    <row r="88" spans="1:12" ht="16.5" customHeight="1" x14ac:dyDescent="0.2">
      <c r="A88" s="5" t="str">
        <f t="shared" si="1"/>
        <v>Wang</v>
      </c>
      <c r="B88" s="5" t="s">
        <v>698</v>
      </c>
      <c r="C88" s="5" t="s">
        <v>699</v>
      </c>
      <c r="D88" s="5" t="s">
        <v>700</v>
      </c>
      <c r="E88" s="5" t="s">
        <v>81</v>
      </c>
      <c r="F88" s="5" t="s">
        <v>701</v>
      </c>
      <c r="G88" s="5" t="s">
        <v>702</v>
      </c>
      <c r="H88" s="5"/>
      <c r="I88" s="5" t="s">
        <v>703</v>
      </c>
      <c r="J88" s="5" t="s">
        <v>303</v>
      </c>
      <c r="K88" s="5" t="s">
        <v>704</v>
      </c>
      <c r="L88" s="5"/>
    </row>
    <row r="89" spans="1:12" ht="16.5" customHeight="1" x14ac:dyDescent="0.2">
      <c r="A89" s="4" t="str">
        <f t="shared" si="1"/>
        <v>Wilson</v>
      </c>
      <c r="B89" s="4" t="s">
        <v>705</v>
      </c>
      <c r="C89" s="4" t="s">
        <v>706</v>
      </c>
      <c r="D89" s="4" t="s">
        <v>707</v>
      </c>
      <c r="E89" s="4" t="s">
        <v>100</v>
      </c>
      <c r="F89" s="4" t="s">
        <v>708</v>
      </c>
      <c r="G89" s="4" t="s">
        <v>492</v>
      </c>
      <c r="H89" s="4" t="s">
        <v>390</v>
      </c>
      <c r="I89" s="4" t="s">
        <v>709</v>
      </c>
      <c r="J89" s="4" t="s">
        <v>105</v>
      </c>
      <c r="K89" s="4" t="s">
        <v>710</v>
      </c>
      <c r="L89" s="4" t="s">
        <v>711</v>
      </c>
    </row>
    <row r="90" spans="1:12" ht="16.5" customHeight="1" x14ac:dyDescent="0.2">
      <c r="A90" s="5" t="str">
        <f t="shared" si="1"/>
        <v>Wilson</v>
      </c>
      <c r="B90" s="5" t="s">
        <v>712</v>
      </c>
      <c r="C90" s="5" t="s">
        <v>713</v>
      </c>
      <c r="D90" s="5" t="s">
        <v>714</v>
      </c>
      <c r="E90" s="5" t="s">
        <v>715</v>
      </c>
      <c r="F90" s="5" t="s">
        <v>716</v>
      </c>
      <c r="G90" s="5" t="s">
        <v>717</v>
      </c>
      <c r="H90" s="5" t="s">
        <v>718</v>
      </c>
      <c r="I90" s="5" t="s">
        <v>719</v>
      </c>
      <c r="J90" s="5" t="s">
        <v>105</v>
      </c>
      <c r="K90" s="5" t="s">
        <v>720</v>
      </c>
      <c r="L90" s="5" t="s">
        <v>721</v>
      </c>
    </row>
    <row r="91" spans="1:12" ht="16.5" customHeight="1" x14ac:dyDescent="0.2">
      <c r="A91" s="4" t="str">
        <f t="shared" si="1"/>
        <v>Wong</v>
      </c>
      <c r="B91" s="4" t="s">
        <v>722</v>
      </c>
      <c r="C91" s="4" t="s">
        <v>723</v>
      </c>
      <c r="D91" s="4" t="s">
        <v>724</v>
      </c>
      <c r="E91" s="4" t="s">
        <v>136</v>
      </c>
      <c r="F91" s="4" t="s">
        <v>725</v>
      </c>
      <c r="G91" s="4" t="s">
        <v>726</v>
      </c>
      <c r="H91" s="4" t="s">
        <v>727</v>
      </c>
      <c r="I91" s="4" t="s">
        <v>728</v>
      </c>
      <c r="J91" s="4" t="s">
        <v>105</v>
      </c>
      <c r="K91" s="4" t="s">
        <v>729</v>
      </c>
      <c r="L91" s="4" t="s">
        <v>730</v>
      </c>
    </row>
    <row r="92" spans="1:12" ht="16.5" customHeight="1" x14ac:dyDescent="0.2">
      <c r="A92" s="5" t="str">
        <f t="shared" si="1"/>
        <v>Yorres</v>
      </c>
      <c r="B92" s="5" t="s">
        <v>731</v>
      </c>
      <c r="C92" s="5" t="s">
        <v>732</v>
      </c>
      <c r="D92" s="5" t="s">
        <v>733</v>
      </c>
      <c r="E92" s="5" t="s">
        <v>81</v>
      </c>
      <c r="F92" s="5" t="s">
        <v>734</v>
      </c>
      <c r="G92" s="5" t="s">
        <v>735</v>
      </c>
      <c r="H92" s="5" t="s">
        <v>736</v>
      </c>
      <c r="I92" s="5" t="s">
        <v>737</v>
      </c>
      <c r="J92" s="5" t="s">
        <v>105</v>
      </c>
      <c r="K92" s="5" t="s">
        <v>738</v>
      </c>
      <c r="L92" s="5"/>
    </row>
  </sheetData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90DC-225C-452C-84A6-D148DBBC4CBA}">
  <sheetPr codeName="Sheet3"/>
  <dimension ref="A1:H14"/>
  <sheetViews>
    <sheetView workbookViewId="0">
      <selection activeCell="A3" sqref="A3"/>
    </sheetView>
  </sheetViews>
  <sheetFormatPr defaultColWidth="9.28515625" defaultRowHeight="18.75" x14ac:dyDescent="0.3"/>
  <cols>
    <col min="1" max="1" width="10.85546875" style="7" customWidth="1"/>
    <col min="2" max="2" width="26" style="7" bestFit="1" customWidth="1"/>
    <col min="3" max="3" width="11.140625" style="7" customWidth="1"/>
    <col min="4" max="4" width="11.85546875" style="7" customWidth="1"/>
    <col min="5" max="5" width="11.7109375" style="7" bestFit="1" customWidth="1"/>
    <col min="6" max="6" width="14.5703125" style="7" bestFit="1" customWidth="1"/>
    <col min="7" max="7" width="10.85546875" style="7" bestFit="1" customWidth="1"/>
    <col min="8" max="8" width="17.140625" style="7" customWidth="1"/>
    <col min="9" max="16384" width="9.28515625" style="7"/>
  </cols>
  <sheetData>
    <row r="1" spans="1:8" ht="49.5" customHeight="1" x14ac:dyDescent="0.3">
      <c r="A1" s="6"/>
    </row>
    <row r="2" spans="1:8" ht="39" customHeight="1" x14ac:dyDescent="0.3">
      <c r="A2" s="8" t="s">
        <v>739</v>
      </c>
      <c r="B2" s="8" t="s">
        <v>740</v>
      </c>
      <c r="C2" s="8" t="s">
        <v>741</v>
      </c>
      <c r="D2" s="8" t="s">
        <v>742</v>
      </c>
      <c r="E2" s="9" t="s">
        <v>743</v>
      </c>
      <c r="F2" s="9" t="s">
        <v>744</v>
      </c>
      <c r="G2" s="9" t="s">
        <v>745</v>
      </c>
      <c r="H2" s="8" t="s">
        <v>746</v>
      </c>
    </row>
    <row r="3" spans="1:8" x14ac:dyDescent="0.3">
      <c r="A3" s="10">
        <v>4</v>
      </c>
      <c r="B3" s="8" t="s">
        <v>747</v>
      </c>
      <c r="C3" s="10" t="s">
        <v>748</v>
      </c>
      <c r="D3" s="10">
        <v>57</v>
      </c>
      <c r="E3" s="11">
        <v>10.47</v>
      </c>
      <c r="F3" s="11">
        <f t="shared" ref="F3:F10" si="0">E3*D3</f>
        <v>596.79000000000008</v>
      </c>
      <c r="G3" s="11">
        <v>17.95</v>
      </c>
      <c r="H3" s="12">
        <f t="shared" ref="H3:H10" si="1">(G3-E3)/E3</f>
        <v>0.71442215854823288</v>
      </c>
    </row>
    <row r="4" spans="1:8" x14ac:dyDescent="0.3">
      <c r="A4" s="10">
        <v>3</v>
      </c>
      <c r="B4" s="8" t="s">
        <v>749</v>
      </c>
      <c r="C4" s="10" t="s">
        <v>750</v>
      </c>
      <c r="D4" s="10">
        <v>856</v>
      </c>
      <c r="E4" s="11">
        <v>0.12</v>
      </c>
      <c r="F4" s="11">
        <f t="shared" si="0"/>
        <v>102.72</v>
      </c>
      <c r="G4" s="11">
        <v>0.25</v>
      </c>
      <c r="H4" s="12">
        <f t="shared" si="1"/>
        <v>1.0833333333333335</v>
      </c>
    </row>
    <row r="5" spans="1:8" x14ac:dyDescent="0.3">
      <c r="A5" s="10">
        <v>3</v>
      </c>
      <c r="B5" s="8" t="s">
        <v>751</v>
      </c>
      <c r="C5" s="10" t="s">
        <v>752</v>
      </c>
      <c r="D5" s="10">
        <v>357</v>
      </c>
      <c r="E5" s="11">
        <v>1.57</v>
      </c>
      <c r="F5" s="11">
        <f t="shared" si="0"/>
        <v>560.49</v>
      </c>
      <c r="G5" s="11">
        <v>2.95</v>
      </c>
      <c r="H5" s="12">
        <f t="shared" si="1"/>
        <v>0.87898089171974525</v>
      </c>
    </row>
    <row r="6" spans="1:8" x14ac:dyDescent="0.3">
      <c r="A6" s="10">
        <v>2</v>
      </c>
      <c r="B6" s="8" t="s">
        <v>753</v>
      </c>
      <c r="C6" s="10" t="s">
        <v>754</v>
      </c>
      <c r="D6" s="10">
        <v>86</v>
      </c>
      <c r="E6" s="11">
        <v>15.24</v>
      </c>
      <c r="F6" s="11">
        <f t="shared" si="0"/>
        <v>1310.6400000000001</v>
      </c>
      <c r="G6" s="11">
        <v>19.95</v>
      </c>
      <c r="H6" s="12">
        <f t="shared" si="1"/>
        <v>0.30905511811023617</v>
      </c>
    </row>
    <row r="7" spans="1:8" x14ac:dyDescent="0.3">
      <c r="A7" s="10">
        <v>4</v>
      </c>
      <c r="B7" s="8" t="s">
        <v>755</v>
      </c>
      <c r="C7" s="10" t="s">
        <v>756</v>
      </c>
      <c r="D7" s="10">
        <v>75</v>
      </c>
      <c r="E7" s="11">
        <v>18.690000000000001</v>
      </c>
      <c r="F7" s="11">
        <f t="shared" si="0"/>
        <v>1401.75</v>
      </c>
      <c r="G7" s="11">
        <v>27.95</v>
      </c>
      <c r="H7" s="12">
        <f t="shared" si="1"/>
        <v>0.49545211342964141</v>
      </c>
    </row>
    <row r="8" spans="1:8" x14ac:dyDescent="0.3">
      <c r="A8" s="10">
        <v>3</v>
      </c>
      <c r="B8" s="8" t="s">
        <v>757</v>
      </c>
      <c r="C8" s="10" t="s">
        <v>758</v>
      </c>
      <c r="D8" s="10">
        <v>298</v>
      </c>
      <c r="E8" s="11">
        <v>3.11</v>
      </c>
      <c r="F8" s="11">
        <f t="shared" si="0"/>
        <v>926.78</v>
      </c>
      <c r="G8" s="11">
        <v>5.95</v>
      </c>
      <c r="H8" s="12">
        <f t="shared" si="1"/>
        <v>0.91318327974276536</v>
      </c>
    </row>
    <row r="9" spans="1:8" x14ac:dyDescent="0.3">
      <c r="A9" s="10">
        <v>1</v>
      </c>
      <c r="B9" s="8" t="s">
        <v>759</v>
      </c>
      <c r="C9" s="10" t="s">
        <v>760</v>
      </c>
      <c r="D9" s="10">
        <v>155</v>
      </c>
      <c r="E9" s="11">
        <v>6.85</v>
      </c>
      <c r="F9" s="11">
        <f t="shared" si="0"/>
        <v>1061.75</v>
      </c>
      <c r="G9" s="11">
        <v>9.9499999999999993</v>
      </c>
      <c r="H9" s="12">
        <f t="shared" si="1"/>
        <v>0.45255474452554739</v>
      </c>
    </row>
    <row r="10" spans="1:8" x14ac:dyDescent="0.3">
      <c r="A10" s="10">
        <v>2</v>
      </c>
      <c r="B10" s="8" t="s">
        <v>761</v>
      </c>
      <c r="C10" s="10" t="s">
        <v>762</v>
      </c>
      <c r="D10" s="10">
        <v>482</v>
      </c>
      <c r="E10" s="11">
        <v>4.01</v>
      </c>
      <c r="F10" s="11">
        <f t="shared" si="0"/>
        <v>1932.82</v>
      </c>
      <c r="G10" s="11">
        <v>6.95</v>
      </c>
      <c r="H10" s="12">
        <f t="shared" si="1"/>
        <v>0.73316708229426453</v>
      </c>
    </row>
    <row r="12" spans="1:8" x14ac:dyDescent="0.3">
      <c r="C12" s="8"/>
      <c r="D12" s="8"/>
      <c r="E12" s="8"/>
      <c r="F12" s="8"/>
    </row>
    <row r="13" spans="1:8" x14ac:dyDescent="0.3">
      <c r="C13" s="8"/>
      <c r="D13" s="8"/>
      <c r="E13" s="8"/>
      <c r="F13" s="8"/>
    </row>
    <row r="14" spans="1:8" x14ac:dyDescent="0.3">
      <c r="E14" s="13"/>
      <c r="F14" s="14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6F70E-FF9F-4F81-9585-A2A105AD789A}">
  <sheetPr codeName="Sheet2"/>
  <dimension ref="A1:D53"/>
  <sheetViews>
    <sheetView workbookViewId="0">
      <selection activeCell="C4" sqref="C4:C52"/>
    </sheetView>
  </sheetViews>
  <sheetFormatPr defaultRowHeight="12.75" x14ac:dyDescent="0.2"/>
  <cols>
    <col min="1" max="1" width="18.5703125" style="16" customWidth="1"/>
    <col min="2" max="2" width="52.7109375" style="16" customWidth="1"/>
    <col min="3" max="3" width="12.85546875" style="16" bestFit="1" customWidth="1"/>
    <col min="4" max="4" width="13.5703125" style="16" bestFit="1" customWidth="1"/>
    <col min="5" max="16384" width="9.140625" style="16"/>
  </cols>
  <sheetData>
    <row r="1" spans="1:4" ht="23.25" x14ac:dyDescent="0.35">
      <c r="A1" s="15" t="s">
        <v>763</v>
      </c>
      <c r="B1" s="15"/>
      <c r="C1" s="15"/>
      <c r="D1" s="15"/>
    </row>
    <row r="3" spans="1:4" ht="18.75" x14ac:dyDescent="0.3">
      <c r="A3" s="17" t="s">
        <v>764</v>
      </c>
      <c r="B3" s="17" t="s">
        <v>765</v>
      </c>
      <c r="C3" s="17" t="s">
        <v>766</v>
      </c>
      <c r="D3" s="17" t="s">
        <v>742</v>
      </c>
    </row>
    <row r="4" spans="1:4" ht="18.75" x14ac:dyDescent="0.3">
      <c r="A4" s="17" t="s">
        <v>767</v>
      </c>
      <c r="B4" s="17" t="s">
        <v>768</v>
      </c>
      <c r="C4" s="18">
        <v>13.5</v>
      </c>
      <c r="D4" s="17">
        <v>25</v>
      </c>
    </row>
    <row r="5" spans="1:4" ht="18.75" x14ac:dyDescent="0.3">
      <c r="A5" s="17" t="s">
        <v>769</v>
      </c>
      <c r="B5" s="17" t="s">
        <v>770</v>
      </c>
      <c r="C5" s="18">
        <v>7.5</v>
      </c>
      <c r="D5" s="17">
        <v>50</v>
      </c>
    </row>
    <row r="6" spans="1:4" ht="18.75" x14ac:dyDescent="0.3">
      <c r="A6" s="17" t="s">
        <v>771</v>
      </c>
      <c r="B6" s="17" t="s">
        <v>772</v>
      </c>
      <c r="C6" s="18">
        <v>16.5</v>
      </c>
      <c r="D6" s="17">
        <v>0</v>
      </c>
    </row>
    <row r="7" spans="1:4" ht="18.75" x14ac:dyDescent="0.3">
      <c r="A7" s="17" t="s">
        <v>773</v>
      </c>
      <c r="B7" s="17" t="s">
        <v>774</v>
      </c>
      <c r="C7" s="18">
        <v>16.012499999999999</v>
      </c>
      <c r="D7" s="17">
        <v>15</v>
      </c>
    </row>
    <row r="8" spans="1:4" ht="18.75" x14ac:dyDescent="0.3">
      <c r="A8" s="17" t="s">
        <v>775</v>
      </c>
      <c r="B8" s="17" t="s">
        <v>776</v>
      </c>
      <c r="C8" s="18">
        <v>18.75</v>
      </c>
      <c r="D8" s="17">
        <v>0</v>
      </c>
    </row>
    <row r="9" spans="1:4" ht="18.75" x14ac:dyDescent="0.3">
      <c r="A9" s="17" t="s">
        <v>775</v>
      </c>
      <c r="B9" s="17" t="s">
        <v>777</v>
      </c>
      <c r="C9" s="18">
        <v>60.75</v>
      </c>
      <c r="D9" s="17">
        <v>0</v>
      </c>
    </row>
    <row r="10" spans="1:4" ht="18.75" x14ac:dyDescent="0.3">
      <c r="A10" s="17" t="s">
        <v>778</v>
      </c>
      <c r="B10" s="17" t="s">
        <v>779</v>
      </c>
      <c r="C10" s="18">
        <v>22.5</v>
      </c>
      <c r="D10" s="17">
        <v>0</v>
      </c>
    </row>
    <row r="11" spans="1:4" ht="18.75" x14ac:dyDescent="0.3">
      <c r="A11" s="17" t="s">
        <v>780</v>
      </c>
      <c r="B11" s="17" t="s">
        <v>781</v>
      </c>
      <c r="C11" s="18">
        <v>30</v>
      </c>
      <c r="D11" s="17">
        <v>0</v>
      </c>
    </row>
    <row r="12" spans="1:4" ht="18.75" x14ac:dyDescent="0.3">
      <c r="A12" s="17" t="s">
        <v>782</v>
      </c>
      <c r="B12" s="17" t="s">
        <v>783</v>
      </c>
      <c r="C12" s="18">
        <v>17.4375</v>
      </c>
      <c r="D12" s="17">
        <v>40</v>
      </c>
    </row>
    <row r="13" spans="1:4" ht="18.75" x14ac:dyDescent="0.3">
      <c r="A13" s="17" t="s">
        <v>784</v>
      </c>
      <c r="B13" s="17" t="s">
        <v>785</v>
      </c>
      <c r="C13" s="18">
        <v>29.25</v>
      </c>
      <c r="D13" s="17">
        <v>0</v>
      </c>
    </row>
    <row r="14" spans="1:4" ht="18.75" x14ac:dyDescent="0.3">
      <c r="A14" s="17" t="s">
        <v>786</v>
      </c>
      <c r="B14" s="17" t="s">
        <v>787</v>
      </c>
      <c r="C14" s="18">
        <v>6.9</v>
      </c>
      <c r="D14" s="17">
        <v>0</v>
      </c>
    </row>
    <row r="15" spans="1:4" ht="18.75" x14ac:dyDescent="0.3">
      <c r="A15" s="17" t="s">
        <v>775</v>
      </c>
      <c r="B15" s="17" t="s">
        <v>776</v>
      </c>
      <c r="C15" s="18">
        <v>18.75</v>
      </c>
      <c r="D15" s="17">
        <v>0</v>
      </c>
    </row>
    <row r="16" spans="1:4" ht="18.75" x14ac:dyDescent="0.3">
      <c r="A16" s="17" t="s">
        <v>775</v>
      </c>
      <c r="B16" s="17" t="s">
        <v>777</v>
      </c>
      <c r="C16" s="18">
        <v>60.75</v>
      </c>
      <c r="D16" s="17">
        <v>0</v>
      </c>
    </row>
    <row r="17" spans="1:4" ht="18.75" x14ac:dyDescent="0.3">
      <c r="A17" s="17" t="s">
        <v>788</v>
      </c>
      <c r="B17" s="17" t="s">
        <v>789</v>
      </c>
      <c r="C17" s="18">
        <v>7.5</v>
      </c>
      <c r="D17" s="17">
        <v>0</v>
      </c>
    </row>
    <row r="18" spans="1:4" ht="18.75" x14ac:dyDescent="0.3">
      <c r="A18" s="17" t="s">
        <v>790</v>
      </c>
      <c r="B18" s="17" t="s">
        <v>791</v>
      </c>
      <c r="C18" s="18">
        <v>10.5</v>
      </c>
      <c r="D18" s="17">
        <v>23</v>
      </c>
    </row>
    <row r="19" spans="1:4" ht="18.75" x14ac:dyDescent="0.3">
      <c r="A19" s="17" t="s">
        <v>792</v>
      </c>
      <c r="B19" s="17" t="s">
        <v>793</v>
      </c>
      <c r="C19" s="18">
        <v>13.8</v>
      </c>
      <c r="D19" s="17">
        <v>0</v>
      </c>
    </row>
    <row r="20" spans="1:4" ht="18.75" x14ac:dyDescent="0.3">
      <c r="A20" s="17" t="s">
        <v>794</v>
      </c>
      <c r="B20" s="17" t="s">
        <v>795</v>
      </c>
      <c r="C20" s="18">
        <v>7.2374999999999998</v>
      </c>
      <c r="D20" s="17">
        <v>0</v>
      </c>
    </row>
    <row r="21" spans="1:4" ht="18.75" x14ac:dyDescent="0.3">
      <c r="A21" s="17" t="s">
        <v>796</v>
      </c>
      <c r="B21" s="17" t="s">
        <v>797</v>
      </c>
      <c r="C21" s="18">
        <v>34.5</v>
      </c>
      <c r="D21" s="17">
        <v>325</v>
      </c>
    </row>
    <row r="22" spans="1:4" ht="18.75" x14ac:dyDescent="0.3">
      <c r="A22" s="17" t="s">
        <v>798</v>
      </c>
      <c r="B22" s="17" t="s">
        <v>799</v>
      </c>
      <c r="C22" s="18">
        <v>9.5625</v>
      </c>
      <c r="D22" s="17">
        <v>0</v>
      </c>
    </row>
    <row r="23" spans="1:4" ht="18.75" x14ac:dyDescent="0.3">
      <c r="A23" s="17" t="s">
        <v>800</v>
      </c>
      <c r="B23" s="17" t="s">
        <v>801</v>
      </c>
      <c r="C23" s="18">
        <v>39.75</v>
      </c>
      <c r="D23" s="17">
        <v>0</v>
      </c>
    </row>
    <row r="24" spans="1:4" ht="18.75" x14ac:dyDescent="0.3">
      <c r="A24" s="17" t="s">
        <v>802</v>
      </c>
      <c r="B24" s="17" t="s">
        <v>803</v>
      </c>
      <c r="C24" s="18">
        <v>5.25</v>
      </c>
      <c r="D24" s="17">
        <v>60</v>
      </c>
    </row>
    <row r="25" spans="1:4" ht="18.75" x14ac:dyDescent="0.3">
      <c r="A25" s="17" t="s">
        <v>804</v>
      </c>
      <c r="B25" s="17" t="s">
        <v>805</v>
      </c>
      <c r="C25" s="18">
        <v>28.5</v>
      </c>
      <c r="D25" s="17">
        <v>120</v>
      </c>
    </row>
    <row r="26" spans="1:4" ht="18.75" x14ac:dyDescent="0.3">
      <c r="A26" s="17" t="s">
        <v>806</v>
      </c>
      <c r="B26" s="17" t="s">
        <v>807</v>
      </c>
      <c r="C26" s="18">
        <v>14.625</v>
      </c>
      <c r="D26" s="17">
        <v>80</v>
      </c>
    </row>
    <row r="27" spans="1:4" ht="18.75" x14ac:dyDescent="0.3">
      <c r="A27" s="17" t="s">
        <v>808</v>
      </c>
      <c r="B27" s="17" t="s">
        <v>809</v>
      </c>
      <c r="C27" s="18">
        <v>15.7875</v>
      </c>
      <c r="D27" s="17">
        <v>40</v>
      </c>
    </row>
    <row r="28" spans="1:4" ht="18.75" x14ac:dyDescent="0.3">
      <c r="A28" s="17" t="s">
        <v>810</v>
      </c>
      <c r="B28" s="17" t="s">
        <v>811</v>
      </c>
      <c r="C28" s="18">
        <v>12.75</v>
      </c>
      <c r="D28" s="17">
        <v>80</v>
      </c>
    </row>
    <row r="29" spans="1:4" ht="18.75" x14ac:dyDescent="0.3">
      <c r="A29" s="17" t="s">
        <v>812</v>
      </c>
      <c r="B29" s="17" t="s">
        <v>813</v>
      </c>
      <c r="C29" s="18">
        <v>26.1</v>
      </c>
      <c r="D29" s="17">
        <v>0</v>
      </c>
    </row>
    <row r="30" spans="1:4" ht="18.75" x14ac:dyDescent="0.3">
      <c r="A30" s="17" t="s">
        <v>814</v>
      </c>
      <c r="B30" s="17" t="s">
        <v>815</v>
      </c>
      <c r="C30" s="18">
        <v>7.5</v>
      </c>
      <c r="D30" s="17">
        <v>0</v>
      </c>
    </row>
    <row r="31" spans="1:4" ht="18.75" x14ac:dyDescent="0.3">
      <c r="A31" s="17" t="s">
        <v>816</v>
      </c>
      <c r="B31" s="17" t="s">
        <v>817</v>
      </c>
      <c r="C31" s="18">
        <v>9.75</v>
      </c>
      <c r="D31" s="17">
        <v>60</v>
      </c>
    </row>
    <row r="32" spans="1:4" ht="18.75" x14ac:dyDescent="0.3">
      <c r="A32" s="17" t="s">
        <v>818</v>
      </c>
      <c r="B32" s="17" t="s">
        <v>819</v>
      </c>
      <c r="C32" s="18">
        <v>3</v>
      </c>
      <c r="D32" s="17">
        <v>20</v>
      </c>
    </row>
    <row r="33" spans="1:4" ht="18.75" x14ac:dyDescent="0.3">
      <c r="A33" s="17" t="s">
        <v>820</v>
      </c>
      <c r="B33" s="17" t="s">
        <v>821</v>
      </c>
      <c r="C33" s="18">
        <v>2</v>
      </c>
      <c r="D33" s="17">
        <v>125</v>
      </c>
    </row>
    <row r="34" spans="1:4" ht="18.75" x14ac:dyDescent="0.3">
      <c r="A34" s="17" t="s">
        <v>822</v>
      </c>
      <c r="B34" s="17" t="s">
        <v>823</v>
      </c>
      <c r="C34" s="18">
        <v>0</v>
      </c>
      <c r="D34" s="17">
        <v>0</v>
      </c>
    </row>
    <row r="35" spans="1:4" ht="18.75" x14ac:dyDescent="0.3">
      <c r="A35" s="17" t="s">
        <v>822</v>
      </c>
      <c r="B35" s="17" t="s">
        <v>824</v>
      </c>
      <c r="C35" s="18">
        <v>0</v>
      </c>
      <c r="D35" s="17">
        <v>0</v>
      </c>
    </row>
    <row r="36" spans="1:4" ht="18.75" x14ac:dyDescent="0.3">
      <c r="A36" s="17" t="s">
        <v>825</v>
      </c>
      <c r="B36" s="17" t="s">
        <v>826</v>
      </c>
      <c r="C36" s="18">
        <v>0</v>
      </c>
      <c r="D36" s="17">
        <v>0</v>
      </c>
    </row>
    <row r="37" spans="1:4" ht="18.75" x14ac:dyDescent="0.3">
      <c r="A37" s="17" t="s">
        <v>827</v>
      </c>
      <c r="B37" s="17" t="s">
        <v>828</v>
      </c>
      <c r="C37" s="18">
        <v>9</v>
      </c>
      <c r="D37" s="17">
        <v>0</v>
      </c>
    </row>
    <row r="38" spans="1:4" ht="18.75" x14ac:dyDescent="0.3">
      <c r="A38" s="17" t="s">
        <v>829</v>
      </c>
      <c r="B38" s="17" t="s">
        <v>830</v>
      </c>
      <c r="C38" s="18">
        <v>10.5</v>
      </c>
      <c r="D38" s="17">
        <v>0</v>
      </c>
    </row>
    <row r="39" spans="1:4" ht="18.75" x14ac:dyDescent="0.3">
      <c r="A39" s="17" t="s">
        <v>831</v>
      </c>
      <c r="B39" s="17" t="s">
        <v>832</v>
      </c>
      <c r="C39" s="18">
        <v>2</v>
      </c>
      <c r="D39" s="17">
        <v>0</v>
      </c>
    </row>
    <row r="40" spans="1:4" ht="18.75" x14ac:dyDescent="0.3">
      <c r="A40" s="17" t="s">
        <v>833</v>
      </c>
      <c r="B40" s="17" t="s">
        <v>834</v>
      </c>
      <c r="C40" s="18">
        <v>0</v>
      </c>
      <c r="D40" s="17">
        <v>0</v>
      </c>
    </row>
    <row r="41" spans="1:4" ht="18.75" x14ac:dyDescent="0.3">
      <c r="A41" s="17" t="s">
        <v>835</v>
      </c>
      <c r="B41" s="17" t="s">
        <v>836</v>
      </c>
      <c r="C41" s="18">
        <v>0</v>
      </c>
      <c r="D41" s="17">
        <v>0</v>
      </c>
    </row>
    <row r="42" spans="1:4" ht="18.75" x14ac:dyDescent="0.3">
      <c r="A42" s="17" t="s">
        <v>837</v>
      </c>
      <c r="B42" s="17" t="s">
        <v>838</v>
      </c>
      <c r="C42" s="18">
        <v>0</v>
      </c>
      <c r="D42" s="17">
        <v>0</v>
      </c>
    </row>
    <row r="43" spans="1:4" ht="18.75" x14ac:dyDescent="0.3">
      <c r="A43" s="17" t="s">
        <v>839</v>
      </c>
      <c r="B43" s="17" t="s">
        <v>840</v>
      </c>
      <c r="C43" s="18">
        <v>0</v>
      </c>
      <c r="D43" s="17">
        <v>0</v>
      </c>
    </row>
    <row r="44" spans="1:4" ht="18.75" x14ac:dyDescent="0.3">
      <c r="A44" s="17" t="s">
        <v>841</v>
      </c>
      <c r="B44" s="17" t="s">
        <v>842</v>
      </c>
      <c r="C44" s="18">
        <v>0</v>
      </c>
      <c r="D44" s="17">
        <v>0</v>
      </c>
    </row>
    <row r="45" spans="1:4" ht="18.75" x14ac:dyDescent="0.3">
      <c r="A45" s="17" t="s">
        <v>843</v>
      </c>
      <c r="B45" s="17" t="s">
        <v>844</v>
      </c>
      <c r="C45" s="18">
        <v>0</v>
      </c>
      <c r="D45" s="17">
        <v>0</v>
      </c>
    </row>
    <row r="46" spans="1:4" ht="18.75" x14ac:dyDescent="0.3">
      <c r="A46" s="17" t="s">
        <v>845</v>
      </c>
      <c r="B46" s="17" t="s">
        <v>846</v>
      </c>
      <c r="C46" s="18">
        <v>0</v>
      </c>
      <c r="D46" s="17">
        <v>0</v>
      </c>
    </row>
    <row r="47" spans="1:4" ht="18.75" x14ac:dyDescent="0.3">
      <c r="A47" s="17" t="s">
        <v>847</v>
      </c>
      <c r="B47" s="17" t="s">
        <v>848</v>
      </c>
      <c r="C47" s="18">
        <v>0</v>
      </c>
      <c r="D47" s="17">
        <v>0</v>
      </c>
    </row>
    <row r="48" spans="1:4" ht="18.75" x14ac:dyDescent="0.3">
      <c r="A48" s="17" t="s">
        <v>849</v>
      </c>
      <c r="B48" s="17" t="s">
        <v>850</v>
      </c>
      <c r="C48" s="18">
        <v>0</v>
      </c>
      <c r="D48" s="17">
        <v>0</v>
      </c>
    </row>
    <row r="49" spans="1:4" ht="18.75" x14ac:dyDescent="0.3">
      <c r="A49" s="17" t="s">
        <v>822</v>
      </c>
      <c r="B49" s="17" t="s">
        <v>823</v>
      </c>
      <c r="C49" s="18">
        <v>0</v>
      </c>
      <c r="D49" s="17">
        <v>0</v>
      </c>
    </row>
    <row r="50" spans="1:4" ht="18.75" x14ac:dyDescent="0.3">
      <c r="A50" s="17" t="s">
        <v>822</v>
      </c>
      <c r="B50" s="17" t="s">
        <v>824</v>
      </c>
      <c r="C50" s="18">
        <v>0</v>
      </c>
      <c r="D50" s="17">
        <v>0</v>
      </c>
    </row>
    <row r="51" spans="1:4" ht="18.75" x14ac:dyDescent="0.3">
      <c r="A51" s="17" t="s">
        <v>851</v>
      </c>
      <c r="B51" s="17" t="s">
        <v>852</v>
      </c>
      <c r="C51" s="18">
        <v>0</v>
      </c>
      <c r="D51" s="17">
        <v>0</v>
      </c>
    </row>
    <row r="52" spans="1:4" ht="18.75" x14ac:dyDescent="0.3">
      <c r="A52" s="17" t="s">
        <v>853</v>
      </c>
      <c r="B52" s="17" t="s">
        <v>854</v>
      </c>
      <c r="C52" s="18">
        <v>0</v>
      </c>
      <c r="D52" s="17">
        <v>0</v>
      </c>
    </row>
    <row r="53" spans="1:4" ht="18.75" x14ac:dyDescent="0.3">
      <c r="A53" s="17" t="s">
        <v>855</v>
      </c>
      <c r="B53" s="17"/>
      <c r="C53" s="19"/>
      <c r="D53" s="17">
        <f>SUBTOTAL(109,Table14[Quantity])</f>
        <v>1063</v>
      </c>
    </row>
  </sheetData>
  <mergeCells count="1">
    <mergeCell ref="A1:D1"/>
  </mergeCells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C355D-2E0F-4459-B174-3F519902DD88}">
  <sheetPr codeName="Sheet4"/>
  <dimension ref="A1:I59"/>
  <sheetViews>
    <sheetView workbookViewId="0">
      <selection activeCell="B54" sqref="B54:B55"/>
    </sheetView>
  </sheetViews>
  <sheetFormatPr defaultRowHeight="18.75" x14ac:dyDescent="0.3"/>
  <cols>
    <col min="1" max="1" width="22.85546875" style="20" bestFit="1" customWidth="1"/>
    <col min="2" max="2" width="18" style="21" customWidth="1"/>
    <col min="3" max="3" width="17.28515625" style="21" customWidth="1"/>
    <col min="4" max="4" width="17.140625" style="22" customWidth="1"/>
    <col min="5" max="5" width="16.42578125" style="23" bestFit="1" customWidth="1"/>
    <col min="6" max="6" width="16.7109375" style="23" bestFit="1" customWidth="1"/>
    <col min="7" max="7" width="16.42578125" style="21" customWidth="1"/>
    <col min="8" max="8" width="16.5703125" style="20" customWidth="1"/>
    <col min="9" max="16384" width="9.140625" style="20"/>
  </cols>
  <sheetData>
    <row r="1" spans="1:9" x14ac:dyDescent="0.3">
      <c r="F1" s="24" t="s">
        <v>856</v>
      </c>
      <c r="G1" s="25">
        <v>42814</v>
      </c>
    </row>
    <row r="2" spans="1:9" x14ac:dyDescent="0.3">
      <c r="F2" s="26"/>
      <c r="G2" s="27"/>
    </row>
    <row r="3" spans="1:9" s="31" customFormat="1" ht="36" customHeight="1" x14ac:dyDescent="0.3">
      <c r="A3" s="28" t="s">
        <v>857</v>
      </c>
      <c r="B3" s="28" t="s">
        <v>858</v>
      </c>
      <c r="C3" s="28" t="s">
        <v>859</v>
      </c>
      <c r="D3" s="28" t="s">
        <v>860</v>
      </c>
      <c r="E3" s="29" t="s">
        <v>861</v>
      </c>
      <c r="F3" s="30" t="s">
        <v>862</v>
      </c>
      <c r="G3" s="30" t="s">
        <v>863</v>
      </c>
      <c r="H3" s="28" t="s">
        <v>864</v>
      </c>
    </row>
    <row r="4" spans="1:9" x14ac:dyDescent="0.3">
      <c r="A4" s="32" t="s">
        <v>865</v>
      </c>
      <c r="B4" s="32" t="s">
        <v>866</v>
      </c>
      <c r="C4" s="33" t="s">
        <v>867</v>
      </c>
      <c r="D4" s="33">
        <v>117328</v>
      </c>
      <c r="E4" s="34">
        <v>58.5</v>
      </c>
      <c r="F4" s="35">
        <v>42768</v>
      </c>
      <c r="G4" s="35"/>
      <c r="H4" s="33">
        <f t="shared" ref="H4:H35" si="0">IF(AND(ISBLANK(G4),CurrentDate-F4&gt;0),CurrentDate-F4,"")</f>
        <v>46</v>
      </c>
      <c r="I4" s="23"/>
    </row>
    <row r="5" spans="1:9" x14ac:dyDescent="0.3">
      <c r="A5" s="36" t="s">
        <v>865</v>
      </c>
      <c r="B5" s="36" t="s">
        <v>868</v>
      </c>
      <c r="C5" s="37" t="s">
        <v>867</v>
      </c>
      <c r="D5" s="37">
        <v>117319</v>
      </c>
      <c r="E5" s="38">
        <v>78.849999999999994</v>
      </c>
      <c r="F5" s="39">
        <v>42751</v>
      </c>
      <c r="G5" s="39">
        <v>42751</v>
      </c>
      <c r="H5" s="37" t="str">
        <f t="shared" si="0"/>
        <v/>
      </c>
      <c r="I5" s="23"/>
    </row>
    <row r="6" spans="1:9" x14ac:dyDescent="0.3">
      <c r="A6" s="32" t="s">
        <v>865</v>
      </c>
      <c r="B6" s="32" t="s">
        <v>869</v>
      </c>
      <c r="C6" s="33" t="s">
        <v>867</v>
      </c>
      <c r="D6" s="33">
        <v>117324</v>
      </c>
      <c r="E6" s="34">
        <v>101.01</v>
      </c>
      <c r="F6" s="35">
        <v>42761</v>
      </c>
      <c r="G6" s="35"/>
      <c r="H6" s="33">
        <f t="shared" si="0"/>
        <v>53</v>
      </c>
      <c r="I6" s="23"/>
    </row>
    <row r="7" spans="1:9" x14ac:dyDescent="0.3">
      <c r="A7" s="36" t="s">
        <v>865</v>
      </c>
      <c r="B7" s="36" t="s">
        <v>870</v>
      </c>
      <c r="C7" s="37" t="s">
        <v>867</v>
      </c>
      <c r="D7" s="37">
        <v>117333</v>
      </c>
      <c r="E7" s="38">
        <v>1685.74</v>
      </c>
      <c r="F7" s="39">
        <v>42777</v>
      </c>
      <c r="G7" s="39"/>
      <c r="H7" s="37">
        <f t="shared" si="0"/>
        <v>37</v>
      </c>
      <c r="I7" s="23"/>
    </row>
    <row r="8" spans="1:9" x14ac:dyDescent="0.3">
      <c r="A8" s="32" t="s">
        <v>871</v>
      </c>
      <c r="B8" s="32" t="s">
        <v>872</v>
      </c>
      <c r="C8" s="33" t="s">
        <v>873</v>
      </c>
      <c r="D8" s="33">
        <v>117334</v>
      </c>
      <c r="E8" s="34">
        <v>303.64999999999998</v>
      </c>
      <c r="F8" s="35">
        <v>42778</v>
      </c>
      <c r="G8" s="35">
        <v>42782</v>
      </c>
      <c r="H8" s="33" t="str">
        <f t="shared" si="0"/>
        <v/>
      </c>
      <c r="I8" s="23"/>
    </row>
    <row r="9" spans="1:9" x14ac:dyDescent="0.3">
      <c r="A9" s="36" t="s">
        <v>871</v>
      </c>
      <c r="B9" s="36" t="s">
        <v>866</v>
      </c>
      <c r="C9" s="37" t="s">
        <v>873</v>
      </c>
      <c r="D9" s="37">
        <v>117350</v>
      </c>
      <c r="E9" s="38">
        <v>456.21</v>
      </c>
      <c r="F9" s="39">
        <v>42809</v>
      </c>
      <c r="G9" s="39"/>
      <c r="H9" s="37">
        <f t="shared" si="0"/>
        <v>5</v>
      </c>
      <c r="I9" s="23"/>
    </row>
    <row r="10" spans="1:9" x14ac:dyDescent="0.3">
      <c r="A10" s="32" t="s">
        <v>871</v>
      </c>
      <c r="B10" s="32" t="s">
        <v>870</v>
      </c>
      <c r="C10" s="33" t="s">
        <v>873</v>
      </c>
      <c r="D10" s="33">
        <v>117345</v>
      </c>
      <c r="E10" s="34">
        <v>588.88</v>
      </c>
      <c r="F10" s="35">
        <v>42800</v>
      </c>
      <c r="G10" s="35">
        <v>42800</v>
      </c>
      <c r="H10" s="33" t="str">
        <f t="shared" si="0"/>
        <v/>
      </c>
      <c r="I10" s="23"/>
    </row>
    <row r="11" spans="1:9" x14ac:dyDescent="0.3">
      <c r="A11" s="36" t="s">
        <v>871</v>
      </c>
      <c r="B11" s="36" t="s">
        <v>869</v>
      </c>
      <c r="C11" s="37" t="s">
        <v>873</v>
      </c>
      <c r="D11" s="37">
        <v>117318</v>
      </c>
      <c r="E11" s="38">
        <v>3005.14</v>
      </c>
      <c r="F11" s="39">
        <v>42749</v>
      </c>
      <c r="G11" s="39"/>
      <c r="H11" s="37">
        <f t="shared" si="0"/>
        <v>65</v>
      </c>
      <c r="I11" s="23"/>
    </row>
    <row r="12" spans="1:9" x14ac:dyDescent="0.3">
      <c r="A12" s="32" t="s">
        <v>874</v>
      </c>
      <c r="B12" s="32" t="s">
        <v>868</v>
      </c>
      <c r="C12" s="33" t="s">
        <v>875</v>
      </c>
      <c r="D12" s="33">
        <v>117331</v>
      </c>
      <c r="E12" s="34">
        <v>565.77</v>
      </c>
      <c r="F12" s="35">
        <v>42774</v>
      </c>
      <c r="G12" s="35"/>
      <c r="H12" s="33">
        <f t="shared" si="0"/>
        <v>40</v>
      </c>
      <c r="I12" s="23"/>
    </row>
    <row r="13" spans="1:9" x14ac:dyDescent="0.3">
      <c r="A13" s="36" t="s">
        <v>874</v>
      </c>
      <c r="B13" s="36" t="s">
        <v>870</v>
      </c>
      <c r="C13" s="37" t="s">
        <v>875</v>
      </c>
      <c r="D13" s="37">
        <v>117359</v>
      </c>
      <c r="E13" s="38">
        <v>1125.75</v>
      </c>
      <c r="F13" s="39">
        <v>42834</v>
      </c>
      <c r="G13" s="39"/>
      <c r="H13" s="37" t="str">
        <f t="shared" si="0"/>
        <v/>
      </c>
      <c r="I13" s="23"/>
    </row>
    <row r="14" spans="1:9" x14ac:dyDescent="0.3">
      <c r="A14" s="32" t="s">
        <v>874</v>
      </c>
      <c r="B14" s="32" t="s">
        <v>866</v>
      </c>
      <c r="C14" s="33" t="s">
        <v>875</v>
      </c>
      <c r="D14" s="33">
        <v>117335</v>
      </c>
      <c r="E14" s="34">
        <v>3005.14</v>
      </c>
      <c r="F14" s="35">
        <v>42779</v>
      </c>
      <c r="G14" s="35"/>
      <c r="H14" s="33">
        <f t="shared" si="0"/>
        <v>35</v>
      </c>
      <c r="I14" s="23"/>
    </row>
    <row r="15" spans="1:9" x14ac:dyDescent="0.3">
      <c r="A15" s="36" t="s">
        <v>876</v>
      </c>
      <c r="B15" s="36" t="s">
        <v>868</v>
      </c>
      <c r="C15" s="37" t="s">
        <v>877</v>
      </c>
      <c r="D15" s="37">
        <v>117336</v>
      </c>
      <c r="E15" s="38">
        <v>78.849999999999994</v>
      </c>
      <c r="F15" s="39">
        <v>42781</v>
      </c>
      <c r="G15" s="39">
        <v>42796</v>
      </c>
      <c r="H15" s="37" t="str">
        <f t="shared" si="0"/>
        <v/>
      </c>
      <c r="I15" s="23"/>
    </row>
    <row r="16" spans="1:9" x14ac:dyDescent="0.3">
      <c r="A16" s="32" t="s">
        <v>878</v>
      </c>
      <c r="B16" s="32" t="s">
        <v>869</v>
      </c>
      <c r="C16" s="33" t="s">
        <v>877</v>
      </c>
      <c r="D16" s="33">
        <v>117357</v>
      </c>
      <c r="E16" s="34">
        <v>2144.5500000000002</v>
      </c>
      <c r="F16" s="35">
        <v>42824</v>
      </c>
      <c r="G16" s="35">
        <v>42839</v>
      </c>
      <c r="H16" s="33" t="str">
        <f t="shared" si="0"/>
        <v/>
      </c>
      <c r="I16" s="23"/>
    </row>
    <row r="17" spans="1:9" x14ac:dyDescent="0.3">
      <c r="A17" s="36" t="s">
        <v>879</v>
      </c>
      <c r="B17" s="36" t="s">
        <v>870</v>
      </c>
      <c r="C17" s="37" t="s">
        <v>877</v>
      </c>
      <c r="D17" s="37">
        <v>117326</v>
      </c>
      <c r="E17" s="38">
        <v>2567.12</v>
      </c>
      <c r="F17" s="39">
        <v>42764</v>
      </c>
      <c r="G17" s="39">
        <v>42759</v>
      </c>
      <c r="H17" s="37" t="str">
        <f t="shared" si="0"/>
        <v/>
      </c>
      <c r="I17" s="23"/>
    </row>
    <row r="18" spans="1:9" x14ac:dyDescent="0.3">
      <c r="A18" s="32" t="s">
        <v>880</v>
      </c>
      <c r="B18" s="32" t="s">
        <v>872</v>
      </c>
      <c r="C18" s="33" t="s">
        <v>881</v>
      </c>
      <c r="D18" s="33">
        <v>117316</v>
      </c>
      <c r="E18" s="34">
        <v>1584.2</v>
      </c>
      <c r="F18" s="35">
        <v>42747</v>
      </c>
      <c r="G18" s="35"/>
      <c r="H18" s="33">
        <f t="shared" si="0"/>
        <v>67</v>
      </c>
      <c r="I18" s="23"/>
    </row>
    <row r="19" spans="1:9" x14ac:dyDescent="0.3">
      <c r="A19" s="36" t="s">
        <v>880</v>
      </c>
      <c r="B19" s="36" t="s">
        <v>866</v>
      </c>
      <c r="C19" s="37" t="s">
        <v>881</v>
      </c>
      <c r="D19" s="37">
        <v>117349</v>
      </c>
      <c r="E19" s="38">
        <v>1689.5</v>
      </c>
      <c r="F19" s="39">
        <v>42808</v>
      </c>
      <c r="G19" s="39"/>
      <c r="H19" s="37">
        <f t="shared" si="0"/>
        <v>6</v>
      </c>
      <c r="I19" s="23"/>
    </row>
    <row r="20" spans="1:9" x14ac:dyDescent="0.3">
      <c r="A20" s="32" t="s">
        <v>880</v>
      </c>
      <c r="B20" s="32" t="s">
        <v>870</v>
      </c>
      <c r="C20" s="33" t="s">
        <v>881</v>
      </c>
      <c r="D20" s="33">
        <v>117337</v>
      </c>
      <c r="E20" s="34">
        <v>4347.21</v>
      </c>
      <c r="F20" s="35">
        <v>42784</v>
      </c>
      <c r="G20" s="35">
        <v>42783</v>
      </c>
      <c r="H20" s="33" t="str">
        <f t="shared" si="0"/>
        <v/>
      </c>
      <c r="I20" s="23"/>
    </row>
    <row r="21" spans="1:9" x14ac:dyDescent="0.3">
      <c r="A21" s="36" t="s">
        <v>882</v>
      </c>
      <c r="B21" s="36" t="s">
        <v>869</v>
      </c>
      <c r="C21" s="37" t="s">
        <v>883</v>
      </c>
      <c r="D21" s="37">
        <v>117329</v>
      </c>
      <c r="E21" s="38">
        <v>1234.56</v>
      </c>
      <c r="F21" s="39">
        <v>42769</v>
      </c>
      <c r="G21" s="39"/>
      <c r="H21" s="37">
        <f t="shared" si="0"/>
        <v>45</v>
      </c>
      <c r="I21" s="23"/>
    </row>
    <row r="22" spans="1:9" x14ac:dyDescent="0.3">
      <c r="A22" s="32" t="s">
        <v>882</v>
      </c>
      <c r="B22" s="32" t="s">
        <v>868</v>
      </c>
      <c r="C22" s="33" t="s">
        <v>883</v>
      </c>
      <c r="D22" s="33">
        <v>117338</v>
      </c>
      <c r="E22" s="34">
        <v>2144.5500000000002</v>
      </c>
      <c r="F22" s="35">
        <v>42784</v>
      </c>
      <c r="G22" s="35"/>
      <c r="H22" s="33">
        <f t="shared" si="0"/>
        <v>30</v>
      </c>
      <c r="I22" s="23"/>
    </row>
    <row r="23" spans="1:9" x14ac:dyDescent="0.3">
      <c r="A23" s="36" t="s">
        <v>882</v>
      </c>
      <c r="B23" s="36" t="s">
        <v>870</v>
      </c>
      <c r="C23" s="37" t="s">
        <v>883</v>
      </c>
      <c r="D23" s="37">
        <v>117358</v>
      </c>
      <c r="E23" s="38">
        <v>2567.12</v>
      </c>
      <c r="F23" s="39">
        <v>42829</v>
      </c>
      <c r="G23" s="39"/>
      <c r="H23" s="37" t="str">
        <f t="shared" si="0"/>
        <v/>
      </c>
      <c r="I23" s="23"/>
    </row>
    <row r="24" spans="1:9" x14ac:dyDescent="0.3">
      <c r="A24" s="32" t="s">
        <v>884</v>
      </c>
      <c r="B24" s="32" t="s">
        <v>866</v>
      </c>
      <c r="C24" s="33" t="s">
        <v>885</v>
      </c>
      <c r="D24" s="33">
        <v>117344</v>
      </c>
      <c r="E24" s="34">
        <v>875.5</v>
      </c>
      <c r="F24" s="35">
        <v>42799</v>
      </c>
      <c r="G24" s="35">
        <v>42794</v>
      </c>
      <c r="H24" s="33" t="str">
        <f t="shared" si="0"/>
        <v/>
      </c>
      <c r="I24" s="23"/>
    </row>
    <row r="25" spans="1:9" x14ac:dyDescent="0.3">
      <c r="A25" s="36" t="s">
        <v>884</v>
      </c>
      <c r="B25" s="36" t="s">
        <v>868</v>
      </c>
      <c r="C25" s="37" t="s">
        <v>885</v>
      </c>
      <c r="D25" s="37">
        <v>117353</v>
      </c>
      <c r="E25" s="38">
        <v>898.54</v>
      </c>
      <c r="F25" s="39">
        <v>42814</v>
      </c>
      <c r="G25" s="39">
        <v>42809</v>
      </c>
      <c r="H25" s="37" t="str">
        <f t="shared" si="0"/>
        <v/>
      </c>
      <c r="I25" s="23"/>
    </row>
    <row r="26" spans="1:9" x14ac:dyDescent="0.3">
      <c r="A26" s="32" t="s">
        <v>884</v>
      </c>
      <c r="B26" s="32" t="s">
        <v>869</v>
      </c>
      <c r="C26" s="33" t="s">
        <v>885</v>
      </c>
      <c r="D26" s="33">
        <v>117339</v>
      </c>
      <c r="E26" s="34">
        <v>1234.69</v>
      </c>
      <c r="F26" s="35">
        <v>42785</v>
      </c>
      <c r="G26" s="35">
        <v>42783</v>
      </c>
      <c r="H26" s="33" t="str">
        <f t="shared" si="0"/>
        <v/>
      </c>
      <c r="I26" s="23"/>
    </row>
    <row r="27" spans="1:9" x14ac:dyDescent="0.3">
      <c r="A27" s="36" t="s">
        <v>884</v>
      </c>
      <c r="B27" s="36" t="s">
        <v>870</v>
      </c>
      <c r="C27" s="37" t="s">
        <v>885</v>
      </c>
      <c r="D27" s="37">
        <v>117327</v>
      </c>
      <c r="E27" s="38">
        <v>1847.25</v>
      </c>
      <c r="F27" s="39">
        <v>42767</v>
      </c>
      <c r="G27" s="39"/>
      <c r="H27" s="37">
        <f t="shared" si="0"/>
        <v>47</v>
      </c>
      <c r="I27" s="23"/>
    </row>
    <row r="28" spans="1:9" x14ac:dyDescent="0.3">
      <c r="A28" s="32" t="s">
        <v>884</v>
      </c>
      <c r="B28" s="32" t="s">
        <v>872</v>
      </c>
      <c r="C28" s="33" t="s">
        <v>885</v>
      </c>
      <c r="D28" s="33">
        <v>117321</v>
      </c>
      <c r="E28" s="34">
        <v>2144.5500000000002</v>
      </c>
      <c r="F28" s="35">
        <v>42754</v>
      </c>
      <c r="G28" s="35"/>
      <c r="H28" s="33">
        <f t="shared" si="0"/>
        <v>60</v>
      </c>
      <c r="I28" s="23"/>
    </row>
    <row r="29" spans="1:9" x14ac:dyDescent="0.3">
      <c r="A29" s="36" t="s">
        <v>886</v>
      </c>
      <c r="B29" s="36" t="s">
        <v>866</v>
      </c>
      <c r="C29" s="37" t="s">
        <v>887</v>
      </c>
      <c r="D29" s="37">
        <v>117322</v>
      </c>
      <c r="E29" s="38">
        <v>234.69</v>
      </c>
      <c r="F29" s="39">
        <v>42755</v>
      </c>
      <c r="G29" s="39"/>
      <c r="H29" s="37">
        <f t="shared" si="0"/>
        <v>59</v>
      </c>
      <c r="I29" s="23"/>
    </row>
    <row r="30" spans="1:9" x14ac:dyDescent="0.3">
      <c r="A30" s="32" t="s">
        <v>886</v>
      </c>
      <c r="B30" s="32" t="s">
        <v>870</v>
      </c>
      <c r="C30" s="33" t="s">
        <v>887</v>
      </c>
      <c r="D30" s="33">
        <v>117340</v>
      </c>
      <c r="E30" s="34">
        <v>1157.58</v>
      </c>
      <c r="F30" s="35">
        <v>42787</v>
      </c>
      <c r="G30" s="35"/>
      <c r="H30" s="33">
        <f t="shared" si="0"/>
        <v>27</v>
      </c>
      <c r="I30" s="23"/>
    </row>
    <row r="31" spans="1:9" x14ac:dyDescent="0.3">
      <c r="A31" s="36" t="s">
        <v>886</v>
      </c>
      <c r="B31" s="36" t="s">
        <v>869</v>
      </c>
      <c r="C31" s="37" t="s">
        <v>887</v>
      </c>
      <c r="D31" s="37">
        <v>117354</v>
      </c>
      <c r="E31" s="38">
        <v>1234.56</v>
      </c>
      <c r="F31" s="39">
        <v>42815</v>
      </c>
      <c r="G31" s="39"/>
      <c r="H31" s="37" t="str">
        <f t="shared" si="0"/>
        <v/>
      </c>
      <c r="I31" s="23"/>
    </row>
    <row r="32" spans="1:9" x14ac:dyDescent="0.3">
      <c r="A32" s="32" t="s">
        <v>886</v>
      </c>
      <c r="B32" s="32" t="s">
        <v>868</v>
      </c>
      <c r="C32" s="33" t="s">
        <v>887</v>
      </c>
      <c r="D32" s="33">
        <v>117355</v>
      </c>
      <c r="E32" s="34">
        <v>1584.2</v>
      </c>
      <c r="F32" s="35">
        <v>42817</v>
      </c>
      <c r="G32" s="35"/>
      <c r="H32" s="33" t="str">
        <f t="shared" si="0"/>
        <v/>
      </c>
      <c r="I32" s="23"/>
    </row>
    <row r="33" spans="1:9" x14ac:dyDescent="0.3">
      <c r="A33" s="36" t="s">
        <v>886</v>
      </c>
      <c r="B33" s="36" t="s">
        <v>870</v>
      </c>
      <c r="C33" s="37" t="s">
        <v>887</v>
      </c>
      <c r="D33" s="37">
        <v>117351</v>
      </c>
      <c r="E33" s="38">
        <v>12474.25</v>
      </c>
      <c r="F33" s="39">
        <v>42811</v>
      </c>
      <c r="G33" s="39"/>
      <c r="H33" s="37">
        <f t="shared" si="0"/>
        <v>3</v>
      </c>
      <c r="I33" s="23"/>
    </row>
    <row r="34" spans="1:9" x14ac:dyDescent="0.3">
      <c r="A34" s="32" t="s">
        <v>888</v>
      </c>
      <c r="B34" s="32" t="s">
        <v>866</v>
      </c>
      <c r="C34" s="33" t="s">
        <v>889</v>
      </c>
      <c r="D34" s="33">
        <v>117352</v>
      </c>
      <c r="E34" s="34">
        <v>898.54</v>
      </c>
      <c r="F34" s="35">
        <v>42814</v>
      </c>
      <c r="G34" s="35"/>
      <c r="H34" s="33" t="str">
        <f t="shared" si="0"/>
        <v/>
      </c>
      <c r="I34" s="23"/>
    </row>
    <row r="35" spans="1:9" x14ac:dyDescent="0.3">
      <c r="A35" s="36" t="s">
        <v>888</v>
      </c>
      <c r="B35" s="36" t="s">
        <v>868</v>
      </c>
      <c r="C35" s="37" t="s">
        <v>889</v>
      </c>
      <c r="D35" s="37">
        <v>117320</v>
      </c>
      <c r="E35" s="38">
        <v>4347.21</v>
      </c>
      <c r="F35" s="39">
        <v>42754</v>
      </c>
      <c r="G35" s="39">
        <v>42749</v>
      </c>
      <c r="H35" s="37" t="str">
        <f t="shared" si="0"/>
        <v/>
      </c>
      <c r="I35" s="23"/>
    </row>
    <row r="36" spans="1:9" x14ac:dyDescent="0.3">
      <c r="A36" s="32" t="s">
        <v>888</v>
      </c>
      <c r="B36" s="32" t="s">
        <v>869</v>
      </c>
      <c r="C36" s="33" t="s">
        <v>889</v>
      </c>
      <c r="D36" s="33">
        <v>117341</v>
      </c>
      <c r="E36" s="34">
        <v>11585.23</v>
      </c>
      <c r="F36" s="35">
        <v>42791</v>
      </c>
      <c r="G36" s="35"/>
      <c r="H36" s="33">
        <f t="shared" ref="H36:H55" si="1">IF(AND(ISBLANK(G36),CurrentDate-F36&gt;0),CurrentDate-F36,"")</f>
        <v>23</v>
      </c>
      <c r="I36" s="23"/>
    </row>
    <row r="37" spans="1:9" x14ac:dyDescent="0.3">
      <c r="A37" s="36" t="s">
        <v>890</v>
      </c>
      <c r="B37" s="36" t="s">
        <v>870</v>
      </c>
      <c r="C37" s="37" t="s">
        <v>891</v>
      </c>
      <c r="D37" s="37">
        <v>117362</v>
      </c>
      <c r="E37" s="38">
        <v>1294.77</v>
      </c>
      <c r="F37" s="39">
        <v>42834</v>
      </c>
      <c r="G37" s="39"/>
      <c r="H37" s="37" t="str">
        <f t="shared" si="1"/>
        <v/>
      </c>
      <c r="I37" s="23"/>
    </row>
    <row r="38" spans="1:9" x14ac:dyDescent="0.3">
      <c r="A38" s="32" t="s">
        <v>890</v>
      </c>
      <c r="B38" s="32" t="s">
        <v>872</v>
      </c>
      <c r="C38" s="33" t="s">
        <v>891</v>
      </c>
      <c r="D38" s="33">
        <v>117356</v>
      </c>
      <c r="E38" s="34">
        <v>1985.25</v>
      </c>
      <c r="F38" s="35">
        <v>42821</v>
      </c>
      <c r="G38" s="35"/>
      <c r="H38" s="33" t="str">
        <f t="shared" si="1"/>
        <v/>
      </c>
      <c r="I38" s="23"/>
    </row>
    <row r="39" spans="1:9" x14ac:dyDescent="0.3">
      <c r="A39" s="36" t="s">
        <v>890</v>
      </c>
      <c r="B39" s="36" t="s">
        <v>866</v>
      </c>
      <c r="C39" s="37" t="s">
        <v>891</v>
      </c>
      <c r="D39" s="37">
        <v>117325</v>
      </c>
      <c r="E39" s="38">
        <v>1985.25</v>
      </c>
      <c r="F39" s="39">
        <v>42761</v>
      </c>
      <c r="G39" s="39"/>
      <c r="H39" s="37">
        <f t="shared" si="1"/>
        <v>53</v>
      </c>
      <c r="I39" s="23"/>
    </row>
    <row r="40" spans="1:9" x14ac:dyDescent="0.3">
      <c r="A40" s="32" t="s">
        <v>892</v>
      </c>
      <c r="B40" s="32" t="s">
        <v>870</v>
      </c>
      <c r="C40" s="33" t="s">
        <v>891</v>
      </c>
      <c r="D40" s="33">
        <v>117342</v>
      </c>
      <c r="E40" s="34">
        <v>2567.12</v>
      </c>
      <c r="F40" s="35">
        <v>42794</v>
      </c>
      <c r="G40" s="35">
        <v>42809</v>
      </c>
      <c r="H40" s="33" t="str">
        <f t="shared" si="1"/>
        <v/>
      </c>
      <c r="I40" s="23"/>
    </row>
    <row r="41" spans="1:9" x14ac:dyDescent="0.3">
      <c r="A41" s="36" t="s">
        <v>893</v>
      </c>
      <c r="B41" s="36" t="s">
        <v>869</v>
      </c>
      <c r="C41" s="37" t="s">
        <v>894</v>
      </c>
      <c r="D41" s="37">
        <v>117317</v>
      </c>
      <c r="E41" s="38">
        <v>303.64999999999998</v>
      </c>
      <c r="F41" s="39">
        <v>42748</v>
      </c>
      <c r="G41" s="39"/>
      <c r="H41" s="37">
        <f t="shared" si="1"/>
        <v>66</v>
      </c>
      <c r="I41" s="23"/>
    </row>
    <row r="42" spans="1:9" x14ac:dyDescent="0.3">
      <c r="A42" s="32" t="s">
        <v>893</v>
      </c>
      <c r="B42" s="32" t="s">
        <v>868</v>
      </c>
      <c r="C42" s="33" t="s">
        <v>894</v>
      </c>
      <c r="D42" s="33">
        <v>117365</v>
      </c>
      <c r="E42" s="34">
        <v>422.76</v>
      </c>
      <c r="F42" s="35">
        <v>42896</v>
      </c>
      <c r="G42" s="35"/>
      <c r="H42" s="33" t="str">
        <f t="shared" si="1"/>
        <v/>
      </c>
      <c r="I42" s="23"/>
    </row>
    <row r="43" spans="1:9" x14ac:dyDescent="0.3">
      <c r="A43" s="36" t="s">
        <v>893</v>
      </c>
      <c r="B43" s="36" t="s">
        <v>870</v>
      </c>
      <c r="C43" s="37" t="s">
        <v>894</v>
      </c>
      <c r="D43" s="37">
        <v>117330</v>
      </c>
      <c r="E43" s="38">
        <v>456.78</v>
      </c>
      <c r="F43" s="39">
        <v>42769</v>
      </c>
      <c r="G43" s="39"/>
      <c r="H43" s="37">
        <f t="shared" si="1"/>
        <v>45</v>
      </c>
      <c r="I43" s="23"/>
    </row>
    <row r="44" spans="1:9" x14ac:dyDescent="0.3">
      <c r="A44" s="32" t="s">
        <v>893</v>
      </c>
      <c r="B44" s="32" t="s">
        <v>866</v>
      </c>
      <c r="C44" s="33" t="s">
        <v>894</v>
      </c>
      <c r="D44" s="33">
        <v>117361</v>
      </c>
      <c r="E44" s="34">
        <v>854.5</v>
      </c>
      <c r="F44" s="35">
        <v>42846</v>
      </c>
      <c r="G44" s="35">
        <v>42861</v>
      </c>
      <c r="H44" s="33" t="str">
        <f t="shared" si="1"/>
        <v/>
      </c>
      <c r="I44" s="23"/>
    </row>
    <row r="45" spans="1:9" x14ac:dyDescent="0.3">
      <c r="A45" s="36" t="s">
        <v>893</v>
      </c>
      <c r="B45" s="36" t="s">
        <v>868</v>
      </c>
      <c r="C45" s="37" t="s">
        <v>894</v>
      </c>
      <c r="D45" s="37">
        <v>117343</v>
      </c>
      <c r="E45" s="38">
        <v>1234.56</v>
      </c>
      <c r="F45" s="39">
        <v>42799</v>
      </c>
      <c r="G45" s="39"/>
      <c r="H45" s="37">
        <f t="shared" si="1"/>
        <v>15</v>
      </c>
      <c r="I45" s="23"/>
    </row>
    <row r="46" spans="1:9" x14ac:dyDescent="0.3">
      <c r="A46" s="32" t="s">
        <v>893</v>
      </c>
      <c r="B46" s="32" t="s">
        <v>869</v>
      </c>
      <c r="C46" s="33" t="s">
        <v>894</v>
      </c>
      <c r="D46" s="33">
        <v>117364</v>
      </c>
      <c r="E46" s="34">
        <v>1642.75</v>
      </c>
      <c r="F46" s="35">
        <v>42875</v>
      </c>
      <c r="G46" s="35"/>
      <c r="H46" s="33" t="str">
        <f t="shared" si="1"/>
        <v/>
      </c>
      <c r="I46" s="23"/>
    </row>
    <row r="47" spans="1:9" x14ac:dyDescent="0.3">
      <c r="A47" s="36" t="s">
        <v>893</v>
      </c>
      <c r="B47" s="36" t="s">
        <v>870</v>
      </c>
      <c r="C47" s="37" t="s">
        <v>894</v>
      </c>
      <c r="D47" s="37">
        <v>117363</v>
      </c>
      <c r="E47" s="38">
        <v>3210.98</v>
      </c>
      <c r="F47" s="39">
        <v>42860</v>
      </c>
      <c r="G47" s="39">
        <v>42875</v>
      </c>
      <c r="H47" s="37" t="str">
        <f t="shared" si="1"/>
        <v/>
      </c>
      <c r="I47" s="23"/>
    </row>
    <row r="48" spans="1:9" x14ac:dyDescent="0.3">
      <c r="A48" s="32" t="s">
        <v>895</v>
      </c>
      <c r="B48" s="32" t="s">
        <v>872</v>
      </c>
      <c r="C48" s="33" t="s">
        <v>896</v>
      </c>
      <c r="D48" s="33">
        <v>117346</v>
      </c>
      <c r="E48" s="34">
        <v>565.77</v>
      </c>
      <c r="F48" s="35">
        <v>42804</v>
      </c>
      <c r="G48" s="35"/>
      <c r="H48" s="33">
        <f t="shared" si="1"/>
        <v>10</v>
      </c>
      <c r="I48" s="23"/>
    </row>
    <row r="49" spans="1:9" x14ac:dyDescent="0.3">
      <c r="A49" s="36" t="s">
        <v>895</v>
      </c>
      <c r="B49" s="36" t="s">
        <v>866</v>
      </c>
      <c r="C49" s="37" t="s">
        <v>896</v>
      </c>
      <c r="D49" s="37">
        <v>117332</v>
      </c>
      <c r="E49" s="38">
        <v>898.54</v>
      </c>
      <c r="F49" s="39">
        <v>42773</v>
      </c>
      <c r="G49" s="39"/>
      <c r="H49" s="37">
        <f t="shared" si="1"/>
        <v>41</v>
      </c>
      <c r="I49" s="23"/>
    </row>
    <row r="50" spans="1:9" x14ac:dyDescent="0.3">
      <c r="A50" s="32" t="s">
        <v>895</v>
      </c>
      <c r="B50" s="32" t="s">
        <v>870</v>
      </c>
      <c r="C50" s="33" t="s">
        <v>896</v>
      </c>
      <c r="D50" s="33">
        <v>117360</v>
      </c>
      <c r="E50" s="34">
        <v>4347.21</v>
      </c>
      <c r="F50" s="35">
        <v>42833</v>
      </c>
      <c r="G50" s="35"/>
      <c r="H50" s="33" t="str">
        <f t="shared" si="1"/>
        <v/>
      </c>
      <c r="I50" s="23"/>
    </row>
    <row r="51" spans="1:9" x14ac:dyDescent="0.3">
      <c r="A51" s="36" t="s">
        <v>897</v>
      </c>
      <c r="B51" s="36" t="s">
        <v>869</v>
      </c>
      <c r="C51" s="37" t="s">
        <v>898</v>
      </c>
      <c r="D51" s="37">
        <v>117347</v>
      </c>
      <c r="E51" s="38">
        <v>78.849999999999994</v>
      </c>
      <c r="F51" s="39">
        <v>42805</v>
      </c>
      <c r="G51" s="39"/>
      <c r="H51" s="37">
        <f t="shared" si="1"/>
        <v>9</v>
      </c>
      <c r="I51" s="23"/>
    </row>
    <row r="52" spans="1:9" x14ac:dyDescent="0.3">
      <c r="A52" s="32" t="s">
        <v>876</v>
      </c>
      <c r="B52" s="32" t="s">
        <v>868</v>
      </c>
      <c r="C52" s="33" t="s">
        <v>898</v>
      </c>
      <c r="D52" s="33">
        <v>117348</v>
      </c>
      <c r="E52" s="34">
        <v>157.25</v>
      </c>
      <c r="F52" s="35">
        <v>42807</v>
      </c>
      <c r="G52" s="35">
        <v>42822</v>
      </c>
      <c r="H52" s="33" t="str">
        <f t="shared" si="1"/>
        <v/>
      </c>
      <c r="I52" s="23"/>
    </row>
    <row r="53" spans="1:9" x14ac:dyDescent="0.3">
      <c r="A53" s="36" t="s">
        <v>876</v>
      </c>
      <c r="B53" s="36" t="s">
        <v>870</v>
      </c>
      <c r="C53" s="37" t="s">
        <v>898</v>
      </c>
      <c r="D53" s="37">
        <v>117348</v>
      </c>
      <c r="E53" s="38">
        <v>157.25</v>
      </c>
      <c r="F53" s="39">
        <v>42807</v>
      </c>
      <c r="G53" s="39">
        <v>42822</v>
      </c>
      <c r="H53" s="37" t="str">
        <f t="shared" si="1"/>
        <v/>
      </c>
      <c r="I53" s="23"/>
    </row>
    <row r="54" spans="1:9" x14ac:dyDescent="0.3">
      <c r="A54" s="32" t="s">
        <v>897</v>
      </c>
      <c r="B54" s="32" t="s">
        <v>869</v>
      </c>
      <c r="C54" s="33" t="s">
        <v>898</v>
      </c>
      <c r="D54" s="33">
        <v>117323</v>
      </c>
      <c r="E54" s="34">
        <v>157.25</v>
      </c>
      <c r="F54" s="35">
        <v>42757</v>
      </c>
      <c r="G54" s="35">
        <v>42756</v>
      </c>
      <c r="H54" s="33" t="str">
        <f t="shared" si="1"/>
        <v/>
      </c>
      <c r="I54" s="23"/>
    </row>
    <row r="55" spans="1:9" x14ac:dyDescent="0.3">
      <c r="A55" s="20" t="s">
        <v>897</v>
      </c>
      <c r="B55" s="36" t="s">
        <v>870</v>
      </c>
      <c r="C55" s="21" t="s">
        <v>898</v>
      </c>
      <c r="D55" s="21">
        <v>117366</v>
      </c>
      <c r="E55" s="22">
        <v>1234</v>
      </c>
      <c r="F55" s="23">
        <v>42821</v>
      </c>
      <c r="G55" s="23"/>
      <c r="H55" s="21" t="str">
        <f t="shared" si="1"/>
        <v/>
      </c>
      <c r="I55" s="23"/>
    </row>
    <row r="56" spans="1:9" x14ac:dyDescent="0.3">
      <c r="D56" s="20"/>
      <c r="E56" s="22"/>
      <c r="G56" s="40"/>
    </row>
    <row r="58" spans="1:9" x14ac:dyDescent="0.3">
      <c r="B58" s="41"/>
      <c r="C58" s="42"/>
      <c r="G58" s="42"/>
    </row>
    <row r="59" spans="1:9" x14ac:dyDescent="0.3">
      <c r="A59" s="43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F82F3-C7AF-417E-8F3E-A37D5A40B8B8}">
  <sheetPr codeName="Sheet5"/>
  <dimension ref="A1:E17"/>
  <sheetViews>
    <sheetView workbookViewId="0">
      <selection activeCell="A2" sqref="A2"/>
    </sheetView>
  </sheetViews>
  <sheetFormatPr defaultRowHeight="12.75" x14ac:dyDescent="0.2"/>
  <cols>
    <col min="1" max="1" width="21" style="46" customWidth="1"/>
    <col min="2" max="2" width="9.140625" style="47"/>
    <col min="3" max="3" width="15.7109375" style="46" customWidth="1"/>
    <col min="4" max="4" width="9.85546875" style="46" hidden="1" customWidth="1"/>
    <col min="5" max="5" width="14" style="47" customWidth="1"/>
    <col min="6" max="16384" width="9.140625" style="46"/>
  </cols>
  <sheetData>
    <row r="1" spans="1:5" x14ac:dyDescent="0.2">
      <c r="A1" s="44" t="s">
        <v>899</v>
      </c>
      <c r="B1" s="45" t="s">
        <v>900</v>
      </c>
      <c r="C1" s="44" t="s">
        <v>901</v>
      </c>
      <c r="D1" s="44" t="s">
        <v>0</v>
      </c>
      <c r="E1" s="45" t="s">
        <v>902</v>
      </c>
    </row>
    <row r="2" spans="1:5" x14ac:dyDescent="0.2">
      <c r="A2" s="46" t="s">
        <v>903</v>
      </c>
      <c r="B2" s="47">
        <v>1979</v>
      </c>
      <c r="C2" s="46" t="s">
        <v>904</v>
      </c>
      <c r="D2" s="46" t="str">
        <f t="shared" ref="D2:D11" si="0">RIGHT(C2,LEN(C2)-FIND(" ",C2,1))</f>
        <v>Scott</v>
      </c>
      <c r="E2" s="47">
        <v>3</v>
      </c>
    </row>
    <row r="3" spans="1:5" x14ac:dyDescent="0.2">
      <c r="A3" s="46" t="s">
        <v>905</v>
      </c>
      <c r="B3" s="47">
        <v>1940</v>
      </c>
      <c r="C3" s="46" t="s">
        <v>906</v>
      </c>
      <c r="D3" s="46" t="str">
        <f t="shared" si="0"/>
        <v>Enright</v>
      </c>
      <c r="E3" s="47">
        <v>1</v>
      </c>
    </row>
    <row r="4" spans="1:5" x14ac:dyDescent="0.2">
      <c r="A4" s="46" t="s">
        <v>907</v>
      </c>
      <c r="B4" s="47">
        <v>1988</v>
      </c>
      <c r="C4" s="46" t="s">
        <v>908</v>
      </c>
      <c r="D4" s="46" t="str">
        <f t="shared" si="0"/>
        <v>Marshall</v>
      </c>
      <c r="E4" s="47">
        <v>5</v>
      </c>
    </row>
    <row r="5" spans="1:5" x14ac:dyDescent="0.2">
      <c r="A5" s="46" t="s">
        <v>909</v>
      </c>
      <c r="B5" s="47">
        <v>1946</v>
      </c>
      <c r="C5" s="46" t="s">
        <v>910</v>
      </c>
      <c r="D5" s="46" t="str">
        <f t="shared" si="0"/>
        <v>Hawks</v>
      </c>
      <c r="E5" s="47">
        <v>2</v>
      </c>
    </row>
    <row r="6" spans="1:5" x14ac:dyDescent="0.2">
      <c r="A6" s="46" t="s">
        <v>911</v>
      </c>
      <c r="B6" s="47">
        <v>1982</v>
      </c>
      <c r="C6" s="46" t="s">
        <v>904</v>
      </c>
      <c r="D6" s="46" t="str">
        <f t="shared" si="0"/>
        <v>Scott</v>
      </c>
      <c r="E6" s="47">
        <v>4</v>
      </c>
    </row>
    <row r="7" spans="1:5" x14ac:dyDescent="0.2">
      <c r="A7" s="46" t="s">
        <v>912</v>
      </c>
      <c r="B7" s="47">
        <v>1951</v>
      </c>
      <c r="C7" s="46" t="s">
        <v>913</v>
      </c>
      <c r="D7" s="46" t="str">
        <f t="shared" si="0"/>
        <v>Hurst</v>
      </c>
      <c r="E7" s="47">
        <v>0</v>
      </c>
    </row>
    <row r="8" spans="1:5" x14ac:dyDescent="0.2">
      <c r="A8" s="46" t="s">
        <v>914</v>
      </c>
      <c r="B8" s="47">
        <v>1940</v>
      </c>
      <c r="C8" s="46" t="s">
        <v>915</v>
      </c>
      <c r="D8" s="46" t="str">
        <f t="shared" si="0"/>
        <v>Sturges</v>
      </c>
      <c r="E8" s="47">
        <v>1</v>
      </c>
    </row>
    <row r="9" spans="1:5" x14ac:dyDescent="0.2">
      <c r="A9" s="46" t="s">
        <v>916</v>
      </c>
      <c r="B9" s="47">
        <v>1971</v>
      </c>
      <c r="C9" s="46" t="s">
        <v>917</v>
      </c>
      <c r="D9" s="46" t="str">
        <f t="shared" si="0"/>
        <v>Kubrick</v>
      </c>
      <c r="E9" s="47">
        <v>3</v>
      </c>
    </row>
    <row r="10" spans="1:5" x14ac:dyDescent="0.2">
      <c r="A10" s="46" t="s">
        <v>918</v>
      </c>
      <c r="B10" s="47">
        <v>1991</v>
      </c>
      <c r="C10" s="46" t="s">
        <v>919</v>
      </c>
      <c r="D10" s="46" t="str">
        <f t="shared" si="0"/>
        <v>McTiernan</v>
      </c>
      <c r="E10" s="47">
        <v>6</v>
      </c>
    </row>
    <row r="11" spans="1:5" x14ac:dyDescent="0.2">
      <c r="A11" s="46" t="s">
        <v>920</v>
      </c>
      <c r="B11" s="47">
        <v>1926</v>
      </c>
      <c r="C11" s="46" t="s">
        <v>921</v>
      </c>
      <c r="D11" s="46" t="str">
        <f t="shared" si="0"/>
        <v>Cruze</v>
      </c>
      <c r="E11" s="47">
        <v>1</v>
      </c>
    </row>
    <row r="12" spans="1:5" x14ac:dyDescent="0.2">
      <c r="A12" s="46" t="s">
        <v>922</v>
      </c>
      <c r="B12" s="47">
        <v>1936</v>
      </c>
      <c r="C12" s="46" t="s">
        <v>923</v>
      </c>
      <c r="D12" s="46" t="str">
        <f>RIGHT(C12, LEN(C12) - FIND(" ", C12, 1))</f>
        <v>Brunel</v>
      </c>
      <c r="E12" s="47">
        <v>1</v>
      </c>
    </row>
    <row r="13" spans="1:5" x14ac:dyDescent="0.2">
      <c r="A13" s="46" t="s">
        <v>924</v>
      </c>
      <c r="B13" s="47">
        <v>1993</v>
      </c>
      <c r="C13" s="46" t="s">
        <v>925</v>
      </c>
      <c r="D13" s="46" t="str">
        <f>RIGHT(C13,LEN(C13)-FIND(" ",C13,1))</f>
        <v>Eastwood</v>
      </c>
      <c r="E13" s="47">
        <v>3</v>
      </c>
    </row>
    <row r="14" spans="1:5" x14ac:dyDescent="0.2">
      <c r="A14" s="46" t="s">
        <v>926</v>
      </c>
      <c r="B14" s="47">
        <v>1990</v>
      </c>
      <c r="C14" s="46" t="s">
        <v>927</v>
      </c>
      <c r="D14" s="46" t="str">
        <f>RIGHT(C14,LEN(C14)-FIND(" ",C14,1))</f>
        <v>Simoneau</v>
      </c>
      <c r="E14" s="47">
        <v>2</v>
      </c>
    </row>
    <row r="15" spans="1:5" x14ac:dyDescent="0.2">
      <c r="A15" s="46" t="s">
        <v>928</v>
      </c>
      <c r="B15" s="47">
        <v>1980</v>
      </c>
      <c r="C15" s="46" t="s">
        <v>917</v>
      </c>
      <c r="D15" s="46" t="str">
        <f>RIGHT(C15,LEN(C15)-FIND(" ",C15,1))</f>
        <v>Kubrick</v>
      </c>
      <c r="E15" s="47">
        <v>5</v>
      </c>
    </row>
    <row r="16" spans="1:5" x14ac:dyDescent="0.2">
      <c r="A16" s="46" t="s">
        <v>929</v>
      </c>
      <c r="B16" s="47">
        <v>1984</v>
      </c>
      <c r="C16" s="46" t="s">
        <v>930</v>
      </c>
      <c r="D16" s="46" t="str">
        <f>RIGHT(C16,LEN(C16)-FIND(" ",C16,1))</f>
        <v>Cameron</v>
      </c>
      <c r="E16" s="47">
        <v>7</v>
      </c>
    </row>
    <row r="17" spans="1:5" x14ac:dyDescent="0.2">
      <c r="A17" s="48"/>
      <c r="B17" s="48"/>
      <c r="C17" s="48"/>
      <c r="D17" s="48"/>
      <c r="E17" s="48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2EFE9-6EBB-45A1-84B6-A38EB799BAE1}">
  <sheetPr codeName="Sheet6"/>
  <dimension ref="A1:G49"/>
  <sheetViews>
    <sheetView workbookViewId="0"/>
  </sheetViews>
  <sheetFormatPr defaultRowHeight="12.75" x14ac:dyDescent="0.2"/>
  <cols>
    <col min="1" max="1" width="36.42578125" style="49" bestFit="1" customWidth="1"/>
    <col min="2" max="2" width="15.140625" style="49" customWidth="1"/>
    <col min="3" max="3" width="14.28515625" style="49" customWidth="1"/>
    <col min="4" max="5" width="15.5703125" style="49" bestFit="1" customWidth="1"/>
    <col min="6" max="6" width="11.140625" style="49" bestFit="1" customWidth="1"/>
    <col min="7" max="7" width="10.140625" style="54" bestFit="1" customWidth="1"/>
    <col min="8" max="16384" width="9.140625" style="49"/>
  </cols>
  <sheetData>
    <row r="1" spans="1:7" x14ac:dyDescent="0.2">
      <c r="F1" s="50"/>
      <c r="G1" s="49"/>
    </row>
    <row r="2" spans="1:7" x14ac:dyDescent="0.2">
      <c r="F2" s="50"/>
      <c r="G2" s="49"/>
    </row>
    <row r="3" spans="1:7" x14ac:dyDescent="0.2">
      <c r="G3" s="49"/>
    </row>
    <row r="4" spans="1:7" customFormat="1" ht="15" x14ac:dyDescent="0.25">
      <c r="A4" t="s">
        <v>931</v>
      </c>
      <c r="B4" t="s">
        <v>932</v>
      </c>
      <c r="C4" s="51" t="s">
        <v>933</v>
      </c>
      <c r="D4" t="s">
        <v>934</v>
      </c>
      <c r="E4" t="s">
        <v>935</v>
      </c>
      <c r="F4" t="s">
        <v>936</v>
      </c>
      <c r="G4" s="52" t="s">
        <v>937</v>
      </c>
    </row>
    <row r="5" spans="1:7" ht="15" x14ac:dyDescent="0.25">
      <c r="A5" s="49" t="s">
        <v>768</v>
      </c>
      <c r="B5" s="49" t="s">
        <v>767</v>
      </c>
      <c r="C5">
        <v>25</v>
      </c>
      <c r="D5" s="49">
        <v>25</v>
      </c>
      <c r="E5" s="53">
        <v>13.5</v>
      </c>
      <c r="F5" s="53">
        <v>18</v>
      </c>
      <c r="G5" s="54">
        <f>Inventory[[#This Row],[Qty On Hand]] * Inventory[[#This Row],[Standard Cost]]</f>
        <v>337.5</v>
      </c>
    </row>
    <row r="6" spans="1:7" ht="15" x14ac:dyDescent="0.25">
      <c r="A6" s="49" t="s">
        <v>770</v>
      </c>
      <c r="B6" s="49" t="s">
        <v>769</v>
      </c>
      <c r="C6">
        <v>0</v>
      </c>
      <c r="D6" s="49">
        <v>50</v>
      </c>
      <c r="E6" s="53">
        <v>7.5</v>
      </c>
      <c r="F6" s="53">
        <v>10</v>
      </c>
      <c r="G6" s="54">
        <f>Inventory[[#This Row],[Qty On Hand]] * Inventory[[#This Row],[Standard Cost]]</f>
        <v>375</v>
      </c>
    </row>
    <row r="7" spans="1:7" ht="15" x14ac:dyDescent="0.25">
      <c r="A7" s="49" t="s">
        <v>772</v>
      </c>
      <c r="B7" s="49" t="s">
        <v>771</v>
      </c>
      <c r="C7">
        <v>0</v>
      </c>
      <c r="D7" s="49">
        <v>0</v>
      </c>
      <c r="E7" s="53">
        <v>16.5</v>
      </c>
      <c r="F7" s="53">
        <v>22</v>
      </c>
      <c r="G7" s="54">
        <f>Inventory[[#This Row],[Qty On Hand]] * Inventory[[#This Row],[Standard Cost]]</f>
        <v>0</v>
      </c>
    </row>
    <row r="8" spans="1:7" ht="15" x14ac:dyDescent="0.25">
      <c r="A8" s="49" t="s">
        <v>774</v>
      </c>
      <c r="B8" s="49" t="s">
        <v>773</v>
      </c>
      <c r="C8">
        <v>0</v>
      </c>
      <c r="D8" s="49">
        <v>15</v>
      </c>
      <c r="E8" s="53">
        <v>16.012499999999999</v>
      </c>
      <c r="F8" s="53">
        <v>21.35</v>
      </c>
      <c r="G8" s="54">
        <f>Inventory[[#This Row],[Qty On Hand]] * Inventory[[#This Row],[Standard Cost]]</f>
        <v>240.1875</v>
      </c>
    </row>
    <row r="9" spans="1:7" ht="15" x14ac:dyDescent="0.25">
      <c r="A9" s="49" t="s">
        <v>776</v>
      </c>
      <c r="B9" s="49" t="s">
        <v>775</v>
      </c>
      <c r="C9">
        <v>0</v>
      </c>
      <c r="D9" s="49">
        <v>0</v>
      </c>
      <c r="E9" s="53">
        <v>18.75</v>
      </c>
      <c r="F9" s="53">
        <v>25</v>
      </c>
      <c r="G9" s="54">
        <f>Inventory[[#This Row],[Qty On Hand]] * Inventory[[#This Row],[Standard Cost]]</f>
        <v>0</v>
      </c>
    </row>
    <row r="10" spans="1:7" ht="15" x14ac:dyDescent="0.25">
      <c r="A10" s="49" t="s">
        <v>779</v>
      </c>
      <c r="B10" s="49" t="s">
        <v>778</v>
      </c>
      <c r="C10">
        <v>0</v>
      </c>
      <c r="D10" s="49">
        <v>0</v>
      </c>
      <c r="E10" s="53">
        <v>22.5</v>
      </c>
      <c r="F10" s="53">
        <v>30</v>
      </c>
      <c r="G10" s="54">
        <f>Inventory[[#This Row],[Qty On Hand]] * Inventory[[#This Row],[Standard Cost]]</f>
        <v>0</v>
      </c>
    </row>
    <row r="11" spans="1:7" ht="15" x14ac:dyDescent="0.25">
      <c r="A11" s="49" t="s">
        <v>781</v>
      </c>
      <c r="B11" s="49" t="s">
        <v>780</v>
      </c>
      <c r="C11">
        <v>0</v>
      </c>
      <c r="D11" s="49">
        <v>0</v>
      </c>
      <c r="E11" s="53">
        <v>30</v>
      </c>
      <c r="F11" s="53">
        <v>40</v>
      </c>
      <c r="G11" s="54">
        <f>Inventory[[#This Row],[Qty On Hand]] * Inventory[[#This Row],[Standard Cost]]</f>
        <v>0</v>
      </c>
    </row>
    <row r="12" spans="1:7" ht="15" x14ac:dyDescent="0.25">
      <c r="A12" s="49" t="s">
        <v>783</v>
      </c>
      <c r="B12" s="49" t="s">
        <v>782</v>
      </c>
      <c r="C12">
        <v>0</v>
      </c>
      <c r="D12" s="49">
        <v>40</v>
      </c>
      <c r="E12" s="53">
        <v>17.4375</v>
      </c>
      <c r="F12" s="53">
        <v>23.25</v>
      </c>
      <c r="G12" s="54">
        <f>Inventory[[#This Row],[Qty On Hand]] * Inventory[[#This Row],[Standard Cost]]</f>
        <v>697.5</v>
      </c>
    </row>
    <row r="13" spans="1:7" ht="15" x14ac:dyDescent="0.25">
      <c r="A13" s="49" t="s">
        <v>785</v>
      </c>
      <c r="B13" s="49" t="s">
        <v>784</v>
      </c>
      <c r="C13">
        <v>0</v>
      </c>
      <c r="D13" s="49">
        <v>0</v>
      </c>
      <c r="E13" s="53">
        <v>29.25</v>
      </c>
      <c r="F13" s="53">
        <v>39</v>
      </c>
      <c r="G13" s="54">
        <f>Inventory[[#This Row],[Qty On Hand]] * Inventory[[#This Row],[Standard Cost]]</f>
        <v>0</v>
      </c>
    </row>
    <row r="14" spans="1:7" ht="15" x14ac:dyDescent="0.25">
      <c r="A14" s="49" t="s">
        <v>787</v>
      </c>
      <c r="B14" s="49" t="s">
        <v>786</v>
      </c>
      <c r="C14">
        <v>0</v>
      </c>
      <c r="D14" s="49">
        <v>0</v>
      </c>
      <c r="E14" s="53">
        <v>6.9</v>
      </c>
      <c r="F14" s="53">
        <v>9.1999999999999993</v>
      </c>
      <c r="G14" s="54">
        <f>Inventory[[#This Row],[Qty On Hand]] * Inventory[[#This Row],[Standard Cost]]</f>
        <v>0</v>
      </c>
    </row>
    <row r="15" spans="1:7" ht="15" x14ac:dyDescent="0.25">
      <c r="A15" s="49" t="s">
        <v>777</v>
      </c>
      <c r="B15" s="49" t="s">
        <v>775</v>
      </c>
      <c r="C15">
        <v>0</v>
      </c>
      <c r="D15" s="49">
        <v>0</v>
      </c>
      <c r="E15" s="53">
        <v>60.75</v>
      </c>
      <c r="F15" s="53">
        <v>81</v>
      </c>
      <c r="G15" s="54">
        <f>Inventory[[#This Row],[Qty On Hand]] * Inventory[[#This Row],[Standard Cost]]</f>
        <v>0</v>
      </c>
    </row>
    <row r="16" spans="1:7" ht="15" x14ac:dyDescent="0.25">
      <c r="A16" s="49" t="s">
        <v>789</v>
      </c>
      <c r="B16" s="49" t="s">
        <v>788</v>
      </c>
      <c r="C16">
        <v>0</v>
      </c>
      <c r="D16" s="49">
        <v>0</v>
      </c>
      <c r="E16" s="53">
        <v>7.5</v>
      </c>
      <c r="F16" s="53">
        <v>10</v>
      </c>
      <c r="G16" s="54">
        <f>Inventory[[#This Row],[Qty On Hand]] * Inventory[[#This Row],[Standard Cost]]</f>
        <v>0</v>
      </c>
    </row>
    <row r="17" spans="1:7" ht="15" x14ac:dyDescent="0.25">
      <c r="A17" s="49" t="s">
        <v>791</v>
      </c>
      <c r="B17" s="49" t="s">
        <v>790</v>
      </c>
      <c r="C17">
        <v>23</v>
      </c>
      <c r="D17" s="49">
        <v>23</v>
      </c>
      <c r="E17" s="53">
        <v>10.5</v>
      </c>
      <c r="F17" s="53">
        <v>14</v>
      </c>
      <c r="G17" s="54">
        <f>Inventory[[#This Row],[Qty On Hand]] * Inventory[[#This Row],[Standard Cost]]</f>
        <v>241.5</v>
      </c>
    </row>
    <row r="18" spans="1:7" ht="15" x14ac:dyDescent="0.25">
      <c r="A18" s="49" t="s">
        <v>793</v>
      </c>
      <c r="B18" s="49" t="s">
        <v>792</v>
      </c>
      <c r="C18">
        <v>0</v>
      </c>
      <c r="D18" s="49">
        <v>0</v>
      </c>
      <c r="E18" s="53">
        <v>13.8</v>
      </c>
      <c r="F18" s="53">
        <v>18.399999999999999</v>
      </c>
      <c r="G18" s="54">
        <f>Inventory[[#This Row],[Qty On Hand]] * Inventory[[#This Row],[Standard Cost]]</f>
        <v>0</v>
      </c>
    </row>
    <row r="19" spans="1:7" ht="15" x14ac:dyDescent="0.25">
      <c r="A19" s="49" t="s">
        <v>795</v>
      </c>
      <c r="B19" s="49" t="s">
        <v>794</v>
      </c>
      <c r="C19">
        <v>0</v>
      </c>
      <c r="D19" s="49">
        <v>0</v>
      </c>
      <c r="E19" s="53">
        <v>7.2374999999999998</v>
      </c>
      <c r="F19" s="53">
        <v>9.65</v>
      </c>
      <c r="G19" s="54">
        <f>Inventory[[#This Row],[Qty On Hand]] * Inventory[[#This Row],[Standard Cost]]</f>
        <v>0</v>
      </c>
    </row>
    <row r="20" spans="1:7" ht="15" x14ac:dyDescent="0.25">
      <c r="A20" s="49" t="s">
        <v>797</v>
      </c>
      <c r="B20" s="49" t="s">
        <v>796</v>
      </c>
      <c r="C20">
        <v>325</v>
      </c>
      <c r="D20" s="49">
        <v>325</v>
      </c>
      <c r="E20" s="53">
        <v>34.5</v>
      </c>
      <c r="F20" s="53">
        <v>46</v>
      </c>
      <c r="G20" s="54">
        <f>Inventory[[#This Row],[Qty On Hand]] * Inventory[[#This Row],[Standard Cost]]</f>
        <v>11212.5</v>
      </c>
    </row>
    <row r="21" spans="1:7" ht="15" x14ac:dyDescent="0.25">
      <c r="A21" s="49" t="s">
        <v>799</v>
      </c>
      <c r="B21" s="49" t="s">
        <v>798</v>
      </c>
      <c r="C21">
        <v>0</v>
      </c>
      <c r="D21" s="49">
        <v>0</v>
      </c>
      <c r="E21" s="53">
        <v>9.5625</v>
      </c>
      <c r="F21" s="53">
        <v>12.75</v>
      </c>
      <c r="G21" s="54">
        <f>Inventory[[#This Row],[Qty On Hand]] * Inventory[[#This Row],[Standard Cost]]</f>
        <v>0</v>
      </c>
    </row>
    <row r="22" spans="1:7" ht="15" x14ac:dyDescent="0.25">
      <c r="A22" s="49" t="s">
        <v>801</v>
      </c>
      <c r="B22" s="49" t="s">
        <v>800</v>
      </c>
      <c r="C22">
        <v>0</v>
      </c>
      <c r="D22" s="49">
        <v>0</v>
      </c>
      <c r="E22" s="53">
        <v>39.75</v>
      </c>
      <c r="F22" s="53">
        <v>53</v>
      </c>
      <c r="G22" s="54">
        <f>Inventory[[#This Row],[Qty On Hand]] * Inventory[[#This Row],[Standard Cost]]</f>
        <v>0</v>
      </c>
    </row>
    <row r="23" spans="1:7" ht="15" x14ac:dyDescent="0.25">
      <c r="A23" s="49" t="s">
        <v>803</v>
      </c>
      <c r="B23" s="49" t="s">
        <v>802</v>
      </c>
      <c r="C23">
        <v>0</v>
      </c>
      <c r="D23" s="49">
        <v>60</v>
      </c>
      <c r="E23" s="53">
        <v>5.25</v>
      </c>
      <c r="F23" s="53">
        <v>7</v>
      </c>
      <c r="G23" s="54">
        <f>Inventory[[#This Row],[Qty On Hand]] * Inventory[[#This Row],[Standard Cost]]</f>
        <v>315</v>
      </c>
    </row>
    <row r="24" spans="1:7" ht="15" x14ac:dyDescent="0.25">
      <c r="A24" s="49" t="s">
        <v>805</v>
      </c>
      <c r="B24" s="49" t="s">
        <v>804</v>
      </c>
      <c r="C24">
        <v>110</v>
      </c>
      <c r="D24" s="49">
        <v>120</v>
      </c>
      <c r="E24" s="53">
        <v>28.5</v>
      </c>
      <c r="F24" s="53">
        <v>38</v>
      </c>
      <c r="G24" s="54">
        <f>Inventory[[#This Row],[Qty On Hand]] * Inventory[[#This Row],[Standard Cost]]</f>
        <v>3420</v>
      </c>
    </row>
    <row r="25" spans="1:7" ht="15" x14ac:dyDescent="0.25">
      <c r="A25" s="49" t="s">
        <v>807</v>
      </c>
      <c r="B25" s="49" t="s">
        <v>806</v>
      </c>
      <c r="C25">
        <v>0</v>
      </c>
      <c r="D25" s="49">
        <v>80</v>
      </c>
      <c r="E25" s="53">
        <v>14.625</v>
      </c>
      <c r="F25" s="53">
        <v>19.5</v>
      </c>
      <c r="G25" s="54">
        <f>Inventory[[#This Row],[Qty On Hand]] * Inventory[[#This Row],[Standard Cost]]</f>
        <v>1170</v>
      </c>
    </row>
    <row r="26" spans="1:7" ht="15" x14ac:dyDescent="0.25">
      <c r="A26" s="49" t="s">
        <v>809</v>
      </c>
      <c r="B26" s="49" t="s">
        <v>808</v>
      </c>
      <c r="C26">
        <v>0</v>
      </c>
      <c r="D26" s="49">
        <v>40</v>
      </c>
      <c r="E26" s="53">
        <v>15.7875</v>
      </c>
      <c r="F26" s="53">
        <v>21.05</v>
      </c>
      <c r="G26" s="54">
        <f>Inventory[[#This Row],[Qty On Hand]] * Inventory[[#This Row],[Standard Cost]]</f>
        <v>631.5</v>
      </c>
    </row>
    <row r="27" spans="1:7" ht="15" x14ac:dyDescent="0.25">
      <c r="A27" s="49" t="s">
        <v>811</v>
      </c>
      <c r="B27" s="49" t="s">
        <v>810</v>
      </c>
      <c r="C27">
        <v>0</v>
      </c>
      <c r="D27" s="49">
        <v>80</v>
      </c>
      <c r="E27" s="53">
        <v>12.75</v>
      </c>
      <c r="F27" s="53">
        <v>17</v>
      </c>
      <c r="G27" s="54">
        <f>Inventory[[#This Row],[Qty On Hand]] * Inventory[[#This Row],[Standard Cost]]</f>
        <v>1020</v>
      </c>
    </row>
    <row r="28" spans="1:7" ht="15" x14ac:dyDescent="0.25">
      <c r="A28" s="49" t="s">
        <v>813</v>
      </c>
      <c r="B28" s="49" t="s">
        <v>812</v>
      </c>
      <c r="C28">
        <v>0</v>
      </c>
      <c r="D28" s="49">
        <v>0</v>
      </c>
      <c r="E28" s="53">
        <v>26.1</v>
      </c>
      <c r="F28" s="53">
        <v>34.799999999999997</v>
      </c>
      <c r="G28" s="54">
        <f>Inventory[[#This Row],[Qty On Hand]] * Inventory[[#This Row],[Standard Cost]]</f>
        <v>0</v>
      </c>
    </row>
    <row r="29" spans="1:7" ht="15" x14ac:dyDescent="0.25">
      <c r="A29" s="49" t="s">
        <v>815</v>
      </c>
      <c r="B29" s="49" t="s">
        <v>814</v>
      </c>
      <c r="C29">
        <v>0</v>
      </c>
      <c r="D29" s="49">
        <v>0</v>
      </c>
      <c r="E29" s="53">
        <v>7.5</v>
      </c>
      <c r="F29" s="53">
        <v>10</v>
      </c>
      <c r="G29" s="54">
        <f>Inventory[[#This Row],[Qty On Hand]] * Inventory[[#This Row],[Standard Cost]]</f>
        <v>0</v>
      </c>
    </row>
    <row r="30" spans="1:7" ht="15" x14ac:dyDescent="0.25">
      <c r="A30" s="49" t="s">
        <v>817</v>
      </c>
      <c r="B30" s="49" t="s">
        <v>816</v>
      </c>
      <c r="C30">
        <v>0</v>
      </c>
      <c r="D30" s="49">
        <v>60</v>
      </c>
      <c r="E30" s="53">
        <v>9.75</v>
      </c>
      <c r="F30" s="53">
        <v>13</v>
      </c>
      <c r="G30" s="54">
        <f>Inventory[[#This Row],[Qty On Hand]] * Inventory[[#This Row],[Standard Cost]]</f>
        <v>585</v>
      </c>
    </row>
    <row r="31" spans="1:7" ht="15" x14ac:dyDescent="0.25">
      <c r="A31" s="49" t="s">
        <v>819</v>
      </c>
      <c r="B31" s="49" t="s">
        <v>818</v>
      </c>
      <c r="C31">
        <v>20</v>
      </c>
      <c r="D31" s="49">
        <v>20</v>
      </c>
      <c r="E31" s="53">
        <v>3</v>
      </c>
      <c r="F31" s="53">
        <v>3.5</v>
      </c>
      <c r="G31" s="54">
        <f>Inventory[[#This Row],[Qty On Hand]] * Inventory[[#This Row],[Standard Cost]]</f>
        <v>60</v>
      </c>
    </row>
    <row r="32" spans="1:7" ht="15" x14ac:dyDescent="0.25">
      <c r="A32" s="49" t="s">
        <v>821</v>
      </c>
      <c r="B32" s="49" t="s">
        <v>820</v>
      </c>
      <c r="C32">
        <v>75</v>
      </c>
      <c r="D32" s="49">
        <v>125</v>
      </c>
      <c r="E32" s="53">
        <v>2</v>
      </c>
      <c r="F32" s="53">
        <v>2.99</v>
      </c>
      <c r="G32" s="54">
        <f>Inventory[[#This Row],[Qty On Hand]] * Inventory[[#This Row],[Standard Cost]]</f>
        <v>250</v>
      </c>
    </row>
    <row r="33" spans="1:7" ht="15" x14ac:dyDescent="0.25">
      <c r="A33" s="49" t="s">
        <v>823</v>
      </c>
      <c r="B33" s="49" t="s">
        <v>822</v>
      </c>
      <c r="C33">
        <v>0</v>
      </c>
      <c r="D33" s="49">
        <v>0</v>
      </c>
      <c r="E33" s="53">
        <v>2</v>
      </c>
      <c r="F33" s="53">
        <v>4</v>
      </c>
      <c r="G33" s="54">
        <f>Inventory[[#This Row],[Qty On Hand]] * Inventory[[#This Row],[Standard Cost]]</f>
        <v>0</v>
      </c>
    </row>
    <row r="34" spans="1:7" ht="15" x14ac:dyDescent="0.25">
      <c r="A34" s="49" t="s">
        <v>826</v>
      </c>
      <c r="B34" s="49" t="s">
        <v>825</v>
      </c>
      <c r="C34">
        <v>0</v>
      </c>
      <c r="D34" s="49">
        <v>0</v>
      </c>
      <c r="E34" s="53">
        <v>0.5</v>
      </c>
      <c r="F34" s="53">
        <v>1.8</v>
      </c>
      <c r="G34" s="54">
        <f>Inventory[[#This Row],[Qty On Hand]] * Inventory[[#This Row],[Standard Cost]]</f>
        <v>0</v>
      </c>
    </row>
    <row r="35" spans="1:7" ht="15" x14ac:dyDescent="0.25">
      <c r="A35" s="49" t="s">
        <v>828</v>
      </c>
      <c r="B35" s="49" t="s">
        <v>827</v>
      </c>
      <c r="C35">
        <v>0</v>
      </c>
      <c r="D35" s="49">
        <v>0</v>
      </c>
      <c r="E35" s="53">
        <v>9</v>
      </c>
      <c r="F35" s="53">
        <v>12.49</v>
      </c>
      <c r="G35" s="54">
        <f>Inventory[[#This Row],[Qty On Hand]] * Inventory[[#This Row],[Standard Cost]]</f>
        <v>0</v>
      </c>
    </row>
    <row r="36" spans="1:7" ht="15" x14ac:dyDescent="0.25">
      <c r="A36" s="49" t="s">
        <v>830</v>
      </c>
      <c r="B36" s="49" t="s">
        <v>829</v>
      </c>
      <c r="C36">
        <v>0</v>
      </c>
      <c r="D36" s="49">
        <v>0</v>
      </c>
      <c r="E36" s="53">
        <v>10.5</v>
      </c>
      <c r="F36" s="53">
        <v>15.99</v>
      </c>
      <c r="G36" s="54">
        <f>Inventory[[#This Row],[Qty On Hand]] * Inventory[[#This Row],[Standard Cost]]</f>
        <v>0</v>
      </c>
    </row>
    <row r="37" spans="1:7" ht="15" x14ac:dyDescent="0.25">
      <c r="A37" s="49" t="s">
        <v>832</v>
      </c>
      <c r="B37" s="49" t="s">
        <v>831</v>
      </c>
      <c r="C37">
        <v>0</v>
      </c>
      <c r="D37" s="49">
        <v>0</v>
      </c>
      <c r="E37" s="53">
        <v>2</v>
      </c>
      <c r="F37" s="53">
        <v>4</v>
      </c>
      <c r="G37" s="54">
        <f>Inventory[[#This Row],[Qty On Hand]] * Inventory[[#This Row],[Standard Cost]]</f>
        <v>0</v>
      </c>
    </row>
    <row r="38" spans="1:7" ht="15" x14ac:dyDescent="0.25">
      <c r="A38" s="49" t="s">
        <v>834</v>
      </c>
      <c r="B38" s="49" t="s">
        <v>833</v>
      </c>
      <c r="C38">
        <v>0</v>
      </c>
      <c r="D38" s="49">
        <v>0</v>
      </c>
      <c r="E38" s="53">
        <v>1</v>
      </c>
      <c r="F38" s="53">
        <v>1.3</v>
      </c>
      <c r="G38" s="54">
        <f>Inventory[[#This Row],[Qty On Hand]] * Inventory[[#This Row],[Standard Cost]]</f>
        <v>0</v>
      </c>
    </row>
    <row r="39" spans="1:7" ht="15" x14ac:dyDescent="0.25">
      <c r="A39" s="49" t="s">
        <v>836</v>
      </c>
      <c r="B39" s="49" t="s">
        <v>835</v>
      </c>
      <c r="C39">
        <v>0</v>
      </c>
      <c r="D39" s="49">
        <v>0</v>
      </c>
      <c r="E39" s="53">
        <v>1</v>
      </c>
      <c r="F39" s="53">
        <v>1.5</v>
      </c>
      <c r="G39" s="54">
        <f>Inventory[[#This Row],[Qty On Hand]] * Inventory[[#This Row],[Standard Cost]]</f>
        <v>0</v>
      </c>
    </row>
    <row r="40" spans="1:7" ht="15" x14ac:dyDescent="0.25">
      <c r="A40" s="49" t="s">
        <v>838</v>
      </c>
      <c r="B40" s="49" t="s">
        <v>837</v>
      </c>
      <c r="C40">
        <v>0</v>
      </c>
      <c r="D40" s="49">
        <v>0</v>
      </c>
      <c r="E40" s="53">
        <v>1</v>
      </c>
      <c r="F40" s="53">
        <v>1.8</v>
      </c>
      <c r="G40" s="54">
        <f>Inventory[[#This Row],[Qty On Hand]] * Inventory[[#This Row],[Standard Cost]]</f>
        <v>0</v>
      </c>
    </row>
    <row r="41" spans="1:7" ht="15" x14ac:dyDescent="0.25">
      <c r="A41" s="49" t="s">
        <v>840</v>
      </c>
      <c r="B41" s="49" t="s">
        <v>839</v>
      </c>
      <c r="C41">
        <v>0</v>
      </c>
      <c r="D41" s="49">
        <v>0</v>
      </c>
      <c r="E41" s="53">
        <v>1</v>
      </c>
      <c r="F41" s="53">
        <v>2</v>
      </c>
      <c r="G41" s="54">
        <f>Inventory[[#This Row],[Qty On Hand]] * Inventory[[#This Row],[Standard Cost]]</f>
        <v>0</v>
      </c>
    </row>
    <row r="42" spans="1:7" ht="15" x14ac:dyDescent="0.25">
      <c r="A42" s="49" t="s">
        <v>842</v>
      </c>
      <c r="B42" s="49" t="s">
        <v>841</v>
      </c>
      <c r="C42">
        <v>0</v>
      </c>
      <c r="D42" s="49">
        <v>0</v>
      </c>
      <c r="E42" s="53">
        <v>1</v>
      </c>
      <c r="F42" s="53">
        <v>1.2</v>
      </c>
      <c r="G42" s="54">
        <f>Inventory[[#This Row],[Qty On Hand]] * Inventory[[#This Row],[Standard Cost]]</f>
        <v>0</v>
      </c>
    </row>
    <row r="43" spans="1:7" ht="15" x14ac:dyDescent="0.25">
      <c r="A43" s="49" t="s">
        <v>844</v>
      </c>
      <c r="B43" s="49" t="s">
        <v>843</v>
      </c>
      <c r="C43">
        <v>0</v>
      </c>
      <c r="D43" s="49">
        <v>0</v>
      </c>
      <c r="E43" s="53">
        <v>1</v>
      </c>
      <c r="F43" s="53">
        <v>1.2</v>
      </c>
      <c r="G43" s="54">
        <f>Inventory[[#This Row],[Qty On Hand]] * Inventory[[#This Row],[Standard Cost]]</f>
        <v>0</v>
      </c>
    </row>
    <row r="44" spans="1:7" ht="15" x14ac:dyDescent="0.25">
      <c r="A44" s="49" t="s">
        <v>846</v>
      </c>
      <c r="B44" s="49" t="s">
        <v>845</v>
      </c>
      <c r="C44">
        <v>0</v>
      </c>
      <c r="D44" s="49">
        <v>0</v>
      </c>
      <c r="E44" s="53">
        <v>1</v>
      </c>
      <c r="F44" s="53">
        <v>1.5</v>
      </c>
      <c r="G44" s="54">
        <f>Inventory[[#This Row],[Qty On Hand]] * Inventory[[#This Row],[Standard Cost]]</f>
        <v>0</v>
      </c>
    </row>
    <row r="45" spans="1:7" ht="15" x14ac:dyDescent="0.25">
      <c r="A45" s="49" t="s">
        <v>848</v>
      </c>
      <c r="B45" s="49" t="s">
        <v>847</v>
      </c>
      <c r="C45">
        <v>0</v>
      </c>
      <c r="D45" s="49">
        <v>0</v>
      </c>
      <c r="E45" s="53">
        <v>0.5</v>
      </c>
      <c r="F45" s="53">
        <v>2</v>
      </c>
      <c r="G45" s="54">
        <f>Inventory[[#This Row],[Qty On Hand]] * Inventory[[#This Row],[Standard Cost]]</f>
        <v>0</v>
      </c>
    </row>
    <row r="46" spans="1:7" ht="15" x14ac:dyDescent="0.25">
      <c r="A46" s="49" t="s">
        <v>850</v>
      </c>
      <c r="B46" s="49" t="s">
        <v>849</v>
      </c>
      <c r="C46">
        <v>0</v>
      </c>
      <c r="D46" s="49">
        <v>0</v>
      </c>
      <c r="E46" s="53">
        <v>2</v>
      </c>
      <c r="F46" s="53">
        <v>4</v>
      </c>
      <c r="G46" s="54">
        <f>Inventory[[#This Row],[Qty On Hand]] * Inventory[[#This Row],[Standard Cost]]</f>
        <v>0</v>
      </c>
    </row>
    <row r="47" spans="1:7" ht="15" x14ac:dyDescent="0.25">
      <c r="A47" s="49" t="s">
        <v>824</v>
      </c>
      <c r="B47" s="49" t="s">
        <v>822</v>
      </c>
      <c r="C47">
        <v>0</v>
      </c>
      <c r="D47" s="49">
        <v>0</v>
      </c>
      <c r="E47" s="53">
        <v>3</v>
      </c>
      <c r="F47" s="53">
        <v>5</v>
      </c>
      <c r="G47" s="54">
        <f>Inventory[[#This Row],[Qty On Hand]] * Inventory[[#This Row],[Standard Cost]]</f>
        <v>0</v>
      </c>
    </row>
    <row r="48" spans="1:7" ht="15" x14ac:dyDescent="0.25">
      <c r="A48" s="49" t="s">
        <v>852</v>
      </c>
      <c r="B48" s="49" t="s">
        <v>851</v>
      </c>
      <c r="C48">
        <v>0</v>
      </c>
      <c r="D48" s="49">
        <v>25</v>
      </c>
      <c r="E48" s="53">
        <v>1</v>
      </c>
      <c r="F48" s="53">
        <v>1.89</v>
      </c>
      <c r="G48" s="54">
        <f>Inventory[[#This Row],[Qty On Hand]] * Inventory[[#This Row],[Standard Cost]]</f>
        <v>25</v>
      </c>
    </row>
    <row r="49" spans="1:7" ht="15" x14ac:dyDescent="0.25">
      <c r="A49" s="49" t="s">
        <v>854</v>
      </c>
      <c r="B49" s="49" t="s">
        <v>853</v>
      </c>
      <c r="C49">
        <v>0</v>
      </c>
      <c r="D49" s="49">
        <v>30</v>
      </c>
      <c r="E49" s="53">
        <v>1</v>
      </c>
      <c r="F49" s="53">
        <v>1.95</v>
      </c>
      <c r="G49" s="54">
        <f>Inventory[[#This Row],[Qty On Hand]] * Inventory[[#This Row],[Standard Cost]]</f>
        <v>30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86DAD-5573-440A-8FE2-F22A06C4C756}">
  <sheetPr codeName="Sheet7"/>
  <dimension ref="A1:G49"/>
  <sheetViews>
    <sheetView workbookViewId="0"/>
  </sheetViews>
  <sheetFormatPr defaultRowHeight="12.75" x14ac:dyDescent="0.2"/>
  <cols>
    <col min="1" max="1" width="36.42578125" style="49" bestFit="1" customWidth="1"/>
    <col min="2" max="2" width="15.140625" style="49" customWidth="1"/>
    <col min="3" max="3" width="14.28515625" style="49" customWidth="1"/>
    <col min="4" max="5" width="15.5703125" style="49" bestFit="1" customWidth="1"/>
    <col min="6" max="6" width="11.140625" style="49" bestFit="1" customWidth="1"/>
    <col min="7" max="7" width="10.140625" style="54" bestFit="1" customWidth="1"/>
    <col min="8" max="16384" width="9.140625" style="49"/>
  </cols>
  <sheetData>
    <row r="1" spans="1:7" x14ac:dyDescent="0.2">
      <c r="F1" s="50"/>
      <c r="G1" s="49"/>
    </row>
    <row r="2" spans="1:7" x14ac:dyDescent="0.2">
      <c r="F2" s="50"/>
      <c r="G2" s="49"/>
    </row>
    <row r="3" spans="1:7" x14ac:dyDescent="0.2">
      <c r="G3" s="49"/>
    </row>
    <row r="4" spans="1:7" customFormat="1" ht="15" x14ac:dyDescent="0.25">
      <c r="A4" t="s">
        <v>931</v>
      </c>
      <c r="B4" t="s">
        <v>932</v>
      </c>
      <c r="C4" s="51" t="s">
        <v>933</v>
      </c>
      <c r="D4" t="s">
        <v>934</v>
      </c>
      <c r="E4" t="s">
        <v>935</v>
      </c>
      <c r="F4" t="s">
        <v>936</v>
      </c>
      <c r="G4" s="52" t="s">
        <v>937</v>
      </c>
    </row>
    <row r="5" spans="1:7" ht="15" x14ac:dyDescent="0.25">
      <c r="A5" s="49" t="s">
        <v>768</v>
      </c>
      <c r="B5" s="49" t="s">
        <v>767</v>
      </c>
      <c r="C5">
        <v>25</v>
      </c>
      <c r="D5" s="49">
        <v>25</v>
      </c>
      <c r="E5" s="53">
        <v>13.5</v>
      </c>
      <c r="F5" s="53">
        <v>18</v>
      </c>
      <c r="G5" s="54">
        <f>Inventory8[[#This Row],[Qty On Hand]] * Inventory8[[#This Row],[Standard Cost]]</f>
        <v>337.5</v>
      </c>
    </row>
    <row r="6" spans="1:7" ht="15" x14ac:dyDescent="0.25">
      <c r="A6" s="49" t="s">
        <v>770</v>
      </c>
      <c r="B6" s="49" t="s">
        <v>769</v>
      </c>
      <c r="C6">
        <v>0</v>
      </c>
      <c r="D6" s="49">
        <v>50</v>
      </c>
      <c r="E6" s="53">
        <v>7.5</v>
      </c>
      <c r="F6" s="53">
        <v>10</v>
      </c>
      <c r="G6" s="54">
        <f>Inventory8[[#This Row],[Qty On Hand]] * Inventory8[[#This Row],[Standard Cost]]</f>
        <v>375</v>
      </c>
    </row>
    <row r="7" spans="1:7" ht="15" x14ac:dyDescent="0.25">
      <c r="A7" s="49" t="s">
        <v>772</v>
      </c>
      <c r="B7" s="49" t="s">
        <v>771</v>
      </c>
      <c r="C7">
        <v>0</v>
      </c>
      <c r="D7" s="49">
        <v>0</v>
      </c>
      <c r="E7" s="53">
        <v>16.5</v>
      </c>
      <c r="F7" s="53">
        <v>22</v>
      </c>
      <c r="G7" s="54">
        <f>Inventory8[[#This Row],[Qty On Hand]] * Inventory8[[#This Row],[Standard Cost]]</f>
        <v>0</v>
      </c>
    </row>
    <row r="8" spans="1:7" ht="15" x14ac:dyDescent="0.25">
      <c r="A8" s="49" t="s">
        <v>774</v>
      </c>
      <c r="B8" s="49" t="s">
        <v>773</v>
      </c>
      <c r="C8">
        <v>0</v>
      </c>
      <c r="D8" s="49">
        <v>15</v>
      </c>
      <c r="E8" s="53">
        <v>16.012499999999999</v>
      </c>
      <c r="F8" s="53">
        <v>21.35</v>
      </c>
      <c r="G8" s="54">
        <f>Inventory8[[#This Row],[Qty On Hand]] * Inventory8[[#This Row],[Standard Cost]]</f>
        <v>240.1875</v>
      </c>
    </row>
    <row r="9" spans="1:7" ht="15" x14ac:dyDescent="0.25">
      <c r="A9" s="49" t="s">
        <v>776</v>
      </c>
      <c r="B9" s="49" t="s">
        <v>775</v>
      </c>
      <c r="C9">
        <v>0</v>
      </c>
      <c r="D9" s="49">
        <v>0</v>
      </c>
      <c r="E9" s="53">
        <v>18.75</v>
      </c>
      <c r="F9" s="53">
        <v>25</v>
      </c>
      <c r="G9" s="54">
        <f>Inventory8[[#This Row],[Qty On Hand]] * Inventory8[[#This Row],[Standard Cost]]</f>
        <v>0</v>
      </c>
    </row>
    <row r="10" spans="1:7" ht="15" x14ac:dyDescent="0.25">
      <c r="A10" s="49" t="s">
        <v>779</v>
      </c>
      <c r="B10" s="49" t="s">
        <v>778</v>
      </c>
      <c r="C10">
        <v>0</v>
      </c>
      <c r="D10" s="49">
        <v>0</v>
      </c>
      <c r="E10" s="53">
        <v>22.5</v>
      </c>
      <c r="F10" s="53">
        <v>30</v>
      </c>
      <c r="G10" s="54">
        <f>Inventory8[[#This Row],[Qty On Hand]] * Inventory8[[#This Row],[Standard Cost]]</f>
        <v>0</v>
      </c>
    </row>
    <row r="11" spans="1:7" ht="15" x14ac:dyDescent="0.25">
      <c r="A11" s="49" t="s">
        <v>781</v>
      </c>
      <c r="B11" s="49" t="s">
        <v>780</v>
      </c>
      <c r="C11">
        <v>0</v>
      </c>
      <c r="D11" s="49">
        <v>0</v>
      </c>
      <c r="E11" s="53">
        <v>30</v>
      </c>
      <c r="F11" s="53">
        <v>40</v>
      </c>
      <c r="G11" s="54">
        <f>Inventory8[[#This Row],[Qty On Hand]] * Inventory8[[#This Row],[Standard Cost]]</f>
        <v>0</v>
      </c>
    </row>
    <row r="12" spans="1:7" ht="15" x14ac:dyDescent="0.25">
      <c r="A12" s="49" t="s">
        <v>783</v>
      </c>
      <c r="B12" s="49" t="s">
        <v>782</v>
      </c>
      <c r="C12">
        <v>0</v>
      </c>
      <c r="D12" s="49">
        <v>40</v>
      </c>
      <c r="E12" s="53">
        <v>17.4375</v>
      </c>
      <c r="F12" s="53">
        <v>23.25</v>
      </c>
      <c r="G12" s="54">
        <f>Inventory8[[#This Row],[Qty On Hand]] * Inventory8[[#This Row],[Standard Cost]]</f>
        <v>697.5</v>
      </c>
    </row>
    <row r="13" spans="1:7" ht="15" x14ac:dyDescent="0.25">
      <c r="A13" s="49" t="s">
        <v>785</v>
      </c>
      <c r="B13" s="49" t="s">
        <v>784</v>
      </c>
      <c r="C13">
        <v>0</v>
      </c>
      <c r="D13" s="49">
        <v>0</v>
      </c>
      <c r="E13" s="53">
        <v>29.25</v>
      </c>
      <c r="F13" s="53">
        <v>39</v>
      </c>
      <c r="G13" s="54">
        <f>Inventory8[[#This Row],[Qty On Hand]] * Inventory8[[#This Row],[Standard Cost]]</f>
        <v>0</v>
      </c>
    </row>
    <row r="14" spans="1:7" ht="15" x14ac:dyDescent="0.25">
      <c r="A14" s="49" t="s">
        <v>787</v>
      </c>
      <c r="B14" s="49" t="s">
        <v>786</v>
      </c>
      <c r="C14">
        <v>0</v>
      </c>
      <c r="D14" s="49">
        <v>0</v>
      </c>
      <c r="E14" s="53">
        <v>6.9</v>
      </c>
      <c r="F14" s="53">
        <v>9.1999999999999993</v>
      </c>
      <c r="G14" s="54">
        <f>Inventory8[[#This Row],[Qty On Hand]] * Inventory8[[#This Row],[Standard Cost]]</f>
        <v>0</v>
      </c>
    </row>
    <row r="15" spans="1:7" ht="15" x14ac:dyDescent="0.25">
      <c r="A15" s="49" t="s">
        <v>777</v>
      </c>
      <c r="B15" s="49" t="s">
        <v>775</v>
      </c>
      <c r="C15">
        <v>0</v>
      </c>
      <c r="D15" s="49">
        <v>0</v>
      </c>
      <c r="E15" s="53">
        <v>60.75</v>
      </c>
      <c r="F15" s="53">
        <v>81</v>
      </c>
      <c r="G15" s="54">
        <f>Inventory8[[#This Row],[Qty On Hand]] * Inventory8[[#This Row],[Standard Cost]]</f>
        <v>0</v>
      </c>
    </row>
    <row r="16" spans="1:7" ht="15" x14ac:dyDescent="0.25">
      <c r="A16" s="49" t="s">
        <v>789</v>
      </c>
      <c r="B16" s="49" t="s">
        <v>788</v>
      </c>
      <c r="C16">
        <v>0</v>
      </c>
      <c r="D16" s="49">
        <v>0</v>
      </c>
      <c r="E16" s="53">
        <v>7.5</v>
      </c>
      <c r="F16" s="53">
        <v>10</v>
      </c>
      <c r="G16" s="54">
        <f>Inventory8[[#This Row],[Qty On Hand]] * Inventory8[[#This Row],[Standard Cost]]</f>
        <v>0</v>
      </c>
    </row>
    <row r="17" spans="1:7" ht="15" x14ac:dyDescent="0.25">
      <c r="A17" s="49" t="s">
        <v>791</v>
      </c>
      <c r="B17" s="49" t="s">
        <v>790</v>
      </c>
      <c r="C17">
        <v>23</v>
      </c>
      <c r="D17" s="49">
        <v>23</v>
      </c>
      <c r="E17" s="53">
        <v>10.5</v>
      </c>
      <c r="F17" s="53">
        <v>14</v>
      </c>
      <c r="G17" s="54">
        <f>Inventory8[[#This Row],[Qty On Hand]] * Inventory8[[#This Row],[Standard Cost]]</f>
        <v>241.5</v>
      </c>
    </row>
    <row r="18" spans="1:7" ht="15" x14ac:dyDescent="0.25">
      <c r="A18" s="49" t="s">
        <v>793</v>
      </c>
      <c r="B18" s="49" t="s">
        <v>792</v>
      </c>
      <c r="C18">
        <v>0</v>
      </c>
      <c r="D18" s="49">
        <v>0</v>
      </c>
      <c r="E18" s="53">
        <v>13.8</v>
      </c>
      <c r="F18" s="53">
        <v>18.399999999999999</v>
      </c>
      <c r="G18" s="54">
        <f>Inventory8[[#This Row],[Qty On Hand]] * Inventory8[[#This Row],[Standard Cost]]</f>
        <v>0</v>
      </c>
    </row>
    <row r="19" spans="1:7" ht="15" x14ac:dyDescent="0.25">
      <c r="A19" s="49" t="s">
        <v>795</v>
      </c>
      <c r="B19" s="49" t="s">
        <v>794</v>
      </c>
      <c r="C19">
        <v>0</v>
      </c>
      <c r="D19" s="49">
        <v>0</v>
      </c>
      <c r="E19" s="53">
        <v>7.2374999999999998</v>
      </c>
      <c r="F19" s="53">
        <v>9.65</v>
      </c>
      <c r="G19" s="54">
        <f>Inventory8[[#This Row],[Qty On Hand]] * Inventory8[[#This Row],[Standard Cost]]</f>
        <v>0</v>
      </c>
    </row>
    <row r="20" spans="1:7" ht="15" x14ac:dyDescent="0.25">
      <c r="A20" s="49" t="s">
        <v>797</v>
      </c>
      <c r="B20" s="49" t="s">
        <v>796</v>
      </c>
      <c r="C20">
        <v>325</v>
      </c>
      <c r="D20" s="49">
        <v>325</v>
      </c>
      <c r="E20" s="53">
        <v>34.5</v>
      </c>
      <c r="F20" s="53">
        <v>46</v>
      </c>
      <c r="G20" s="54">
        <f>Inventory8[[#This Row],[Qty On Hand]] * Inventory8[[#This Row],[Standard Cost]]</f>
        <v>11212.5</v>
      </c>
    </row>
    <row r="21" spans="1:7" ht="15" x14ac:dyDescent="0.25">
      <c r="A21" s="49" t="s">
        <v>799</v>
      </c>
      <c r="B21" s="49" t="s">
        <v>798</v>
      </c>
      <c r="C21">
        <v>0</v>
      </c>
      <c r="D21" s="49">
        <v>0</v>
      </c>
      <c r="E21" s="53">
        <v>9.5625</v>
      </c>
      <c r="F21" s="53">
        <v>12.75</v>
      </c>
      <c r="G21" s="54">
        <f>Inventory8[[#This Row],[Qty On Hand]] * Inventory8[[#This Row],[Standard Cost]]</f>
        <v>0</v>
      </c>
    </row>
    <row r="22" spans="1:7" ht="15" x14ac:dyDescent="0.25">
      <c r="A22" s="49" t="s">
        <v>801</v>
      </c>
      <c r="B22" s="49" t="s">
        <v>800</v>
      </c>
      <c r="C22">
        <v>0</v>
      </c>
      <c r="D22" s="49">
        <v>0</v>
      </c>
      <c r="E22" s="53">
        <v>39.75</v>
      </c>
      <c r="F22" s="53">
        <v>53</v>
      </c>
      <c r="G22" s="54">
        <f>Inventory8[[#This Row],[Qty On Hand]] * Inventory8[[#This Row],[Standard Cost]]</f>
        <v>0</v>
      </c>
    </row>
    <row r="23" spans="1:7" ht="15" x14ac:dyDescent="0.25">
      <c r="A23" s="49" t="s">
        <v>803</v>
      </c>
      <c r="B23" s="49" t="s">
        <v>802</v>
      </c>
      <c r="C23">
        <v>0</v>
      </c>
      <c r="D23" s="49">
        <v>60</v>
      </c>
      <c r="E23" s="53">
        <v>5.25</v>
      </c>
      <c r="F23" s="53">
        <v>7</v>
      </c>
      <c r="G23" s="54">
        <f>Inventory8[[#This Row],[Qty On Hand]] * Inventory8[[#This Row],[Standard Cost]]</f>
        <v>315</v>
      </c>
    </row>
    <row r="24" spans="1:7" ht="15" x14ac:dyDescent="0.25">
      <c r="A24" s="49" t="s">
        <v>805</v>
      </c>
      <c r="B24" s="49" t="s">
        <v>804</v>
      </c>
      <c r="C24">
        <v>110</v>
      </c>
      <c r="D24" s="49">
        <v>120</v>
      </c>
      <c r="E24" s="53">
        <v>28.5</v>
      </c>
      <c r="F24" s="53">
        <v>38</v>
      </c>
      <c r="G24" s="54">
        <f>Inventory8[[#This Row],[Qty On Hand]] * Inventory8[[#This Row],[Standard Cost]]</f>
        <v>3420</v>
      </c>
    </row>
    <row r="25" spans="1:7" ht="15" x14ac:dyDescent="0.25">
      <c r="A25" s="49" t="s">
        <v>807</v>
      </c>
      <c r="B25" s="49" t="s">
        <v>806</v>
      </c>
      <c r="C25">
        <v>0</v>
      </c>
      <c r="D25" s="49">
        <v>80</v>
      </c>
      <c r="E25" s="53">
        <v>14.625</v>
      </c>
      <c r="F25" s="53">
        <v>19.5</v>
      </c>
      <c r="G25" s="54">
        <f>Inventory8[[#This Row],[Qty On Hand]] * Inventory8[[#This Row],[Standard Cost]]</f>
        <v>1170</v>
      </c>
    </row>
    <row r="26" spans="1:7" ht="15" x14ac:dyDescent="0.25">
      <c r="A26" s="49" t="s">
        <v>809</v>
      </c>
      <c r="B26" s="49" t="s">
        <v>808</v>
      </c>
      <c r="C26">
        <v>0</v>
      </c>
      <c r="D26" s="49">
        <v>40</v>
      </c>
      <c r="E26" s="53">
        <v>15.7875</v>
      </c>
      <c r="F26" s="53">
        <v>21.05</v>
      </c>
      <c r="G26" s="54">
        <f>Inventory8[[#This Row],[Qty On Hand]] * Inventory8[[#This Row],[Standard Cost]]</f>
        <v>631.5</v>
      </c>
    </row>
    <row r="27" spans="1:7" ht="15" x14ac:dyDescent="0.25">
      <c r="A27" s="49" t="s">
        <v>811</v>
      </c>
      <c r="B27" s="49" t="s">
        <v>810</v>
      </c>
      <c r="C27">
        <v>0</v>
      </c>
      <c r="D27" s="49">
        <v>80</v>
      </c>
      <c r="E27" s="53">
        <v>12.75</v>
      </c>
      <c r="F27" s="53">
        <v>17</v>
      </c>
      <c r="G27" s="54">
        <f>Inventory8[[#This Row],[Qty On Hand]] * Inventory8[[#This Row],[Standard Cost]]</f>
        <v>1020</v>
      </c>
    </row>
    <row r="28" spans="1:7" ht="15" x14ac:dyDescent="0.25">
      <c r="A28" s="49" t="s">
        <v>813</v>
      </c>
      <c r="B28" s="49" t="s">
        <v>812</v>
      </c>
      <c r="C28">
        <v>0</v>
      </c>
      <c r="D28" s="49">
        <v>0</v>
      </c>
      <c r="E28" s="53">
        <v>26.1</v>
      </c>
      <c r="F28" s="53">
        <v>34.799999999999997</v>
      </c>
      <c r="G28" s="54">
        <f>Inventory8[[#This Row],[Qty On Hand]] * Inventory8[[#This Row],[Standard Cost]]</f>
        <v>0</v>
      </c>
    </row>
    <row r="29" spans="1:7" ht="15" x14ac:dyDescent="0.25">
      <c r="A29" s="49" t="s">
        <v>815</v>
      </c>
      <c r="B29" s="49" t="s">
        <v>814</v>
      </c>
      <c r="C29">
        <v>0</v>
      </c>
      <c r="D29" s="49">
        <v>0</v>
      </c>
      <c r="E29" s="53">
        <v>7.5</v>
      </c>
      <c r="F29" s="53">
        <v>10</v>
      </c>
      <c r="G29" s="54">
        <f>Inventory8[[#This Row],[Qty On Hand]] * Inventory8[[#This Row],[Standard Cost]]</f>
        <v>0</v>
      </c>
    </row>
    <row r="30" spans="1:7" ht="15" x14ac:dyDescent="0.25">
      <c r="A30" s="49" t="s">
        <v>817</v>
      </c>
      <c r="B30" s="49" t="s">
        <v>816</v>
      </c>
      <c r="C30">
        <v>0</v>
      </c>
      <c r="D30" s="49">
        <v>60</v>
      </c>
      <c r="E30" s="53">
        <v>9.75</v>
      </c>
      <c r="F30" s="53">
        <v>13</v>
      </c>
      <c r="G30" s="54">
        <f>Inventory8[[#This Row],[Qty On Hand]] * Inventory8[[#This Row],[Standard Cost]]</f>
        <v>585</v>
      </c>
    </row>
    <row r="31" spans="1:7" ht="15" x14ac:dyDescent="0.25">
      <c r="A31" s="49" t="s">
        <v>819</v>
      </c>
      <c r="B31" s="49" t="s">
        <v>818</v>
      </c>
      <c r="C31">
        <v>20</v>
      </c>
      <c r="D31" s="49">
        <v>20</v>
      </c>
      <c r="E31" s="53">
        <v>3</v>
      </c>
      <c r="F31" s="53">
        <v>3.5</v>
      </c>
      <c r="G31" s="54">
        <f>Inventory8[[#This Row],[Qty On Hand]] * Inventory8[[#This Row],[Standard Cost]]</f>
        <v>60</v>
      </c>
    </row>
    <row r="32" spans="1:7" ht="15" x14ac:dyDescent="0.25">
      <c r="A32" s="49" t="s">
        <v>821</v>
      </c>
      <c r="B32" s="49" t="s">
        <v>820</v>
      </c>
      <c r="C32">
        <v>75</v>
      </c>
      <c r="D32" s="49">
        <v>125</v>
      </c>
      <c r="E32" s="53">
        <v>2</v>
      </c>
      <c r="F32" s="53">
        <v>2.99</v>
      </c>
      <c r="G32" s="54">
        <f>Inventory8[[#This Row],[Qty On Hand]] * Inventory8[[#This Row],[Standard Cost]]</f>
        <v>250</v>
      </c>
    </row>
    <row r="33" spans="1:7" ht="15" x14ac:dyDescent="0.25">
      <c r="A33" s="49" t="s">
        <v>823</v>
      </c>
      <c r="B33" s="49" t="s">
        <v>822</v>
      </c>
      <c r="C33">
        <v>0</v>
      </c>
      <c r="D33" s="49">
        <v>0</v>
      </c>
      <c r="E33" s="53">
        <v>2</v>
      </c>
      <c r="F33" s="53">
        <v>4</v>
      </c>
      <c r="G33" s="54">
        <f>Inventory8[[#This Row],[Qty On Hand]] * Inventory8[[#This Row],[Standard Cost]]</f>
        <v>0</v>
      </c>
    </row>
    <row r="34" spans="1:7" ht="15" x14ac:dyDescent="0.25">
      <c r="A34" s="49" t="s">
        <v>826</v>
      </c>
      <c r="B34" s="49" t="s">
        <v>825</v>
      </c>
      <c r="C34">
        <v>0</v>
      </c>
      <c r="D34" s="49">
        <v>0</v>
      </c>
      <c r="E34" s="53">
        <v>0.5</v>
      </c>
      <c r="F34" s="53">
        <v>1.8</v>
      </c>
      <c r="G34" s="54">
        <f>Inventory8[[#This Row],[Qty On Hand]] * Inventory8[[#This Row],[Standard Cost]]</f>
        <v>0</v>
      </c>
    </row>
    <row r="35" spans="1:7" ht="15" x14ac:dyDescent="0.25">
      <c r="A35" s="49" t="s">
        <v>828</v>
      </c>
      <c r="B35" s="49" t="s">
        <v>827</v>
      </c>
      <c r="C35">
        <v>0</v>
      </c>
      <c r="D35" s="49">
        <v>0</v>
      </c>
      <c r="E35" s="53">
        <v>9</v>
      </c>
      <c r="F35" s="53">
        <v>12.49</v>
      </c>
      <c r="G35" s="54">
        <f>Inventory8[[#This Row],[Qty On Hand]] * Inventory8[[#This Row],[Standard Cost]]</f>
        <v>0</v>
      </c>
    </row>
    <row r="36" spans="1:7" ht="15" x14ac:dyDescent="0.25">
      <c r="A36" s="49" t="s">
        <v>830</v>
      </c>
      <c r="B36" s="49" t="s">
        <v>829</v>
      </c>
      <c r="C36">
        <v>0</v>
      </c>
      <c r="D36" s="49">
        <v>0</v>
      </c>
      <c r="E36" s="53">
        <v>10.5</v>
      </c>
      <c r="F36" s="53">
        <v>15.99</v>
      </c>
      <c r="G36" s="54">
        <f>Inventory8[[#This Row],[Qty On Hand]] * Inventory8[[#This Row],[Standard Cost]]</f>
        <v>0</v>
      </c>
    </row>
    <row r="37" spans="1:7" ht="15" x14ac:dyDescent="0.25">
      <c r="A37" s="49" t="s">
        <v>832</v>
      </c>
      <c r="B37" s="49" t="s">
        <v>831</v>
      </c>
      <c r="C37">
        <v>0</v>
      </c>
      <c r="D37" s="49">
        <v>0</v>
      </c>
      <c r="E37" s="53">
        <v>2</v>
      </c>
      <c r="F37" s="53">
        <v>4</v>
      </c>
      <c r="G37" s="54">
        <f>Inventory8[[#This Row],[Qty On Hand]] * Inventory8[[#This Row],[Standard Cost]]</f>
        <v>0</v>
      </c>
    </row>
    <row r="38" spans="1:7" ht="15" x14ac:dyDescent="0.25">
      <c r="A38" s="49" t="s">
        <v>834</v>
      </c>
      <c r="B38" s="49" t="s">
        <v>833</v>
      </c>
      <c r="C38">
        <v>0</v>
      </c>
      <c r="D38" s="49">
        <v>0</v>
      </c>
      <c r="E38" s="53">
        <v>1</v>
      </c>
      <c r="F38" s="53">
        <v>1.3</v>
      </c>
      <c r="G38" s="54">
        <f>Inventory8[[#This Row],[Qty On Hand]] * Inventory8[[#This Row],[Standard Cost]]</f>
        <v>0</v>
      </c>
    </row>
    <row r="39" spans="1:7" ht="15" x14ac:dyDescent="0.25">
      <c r="A39" s="49" t="s">
        <v>836</v>
      </c>
      <c r="B39" s="49" t="s">
        <v>835</v>
      </c>
      <c r="C39">
        <v>0</v>
      </c>
      <c r="D39" s="49">
        <v>0</v>
      </c>
      <c r="E39" s="53">
        <v>1</v>
      </c>
      <c r="F39" s="53">
        <v>1.5</v>
      </c>
      <c r="G39" s="54">
        <f>Inventory8[[#This Row],[Qty On Hand]] * Inventory8[[#This Row],[Standard Cost]]</f>
        <v>0</v>
      </c>
    </row>
    <row r="40" spans="1:7" ht="15" x14ac:dyDescent="0.25">
      <c r="A40" s="49" t="s">
        <v>838</v>
      </c>
      <c r="B40" s="49" t="s">
        <v>837</v>
      </c>
      <c r="C40">
        <v>0</v>
      </c>
      <c r="D40" s="49">
        <v>0</v>
      </c>
      <c r="E40" s="53">
        <v>1</v>
      </c>
      <c r="F40" s="53">
        <v>1.8</v>
      </c>
      <c r="G40" s="54">
        <f>Inventory8[[#This Row],[Qty On Hand]] * Inventory8[[#This Row],[Standard Cost]]</f>
        <v>0</v>
      </c>
    </row>
    <row r="41" spans="1:7" ht="15" x14ac:dyDescent="0.25">
      <c r="A41" s="49" t="s">
        <v>840</v>
      </c>
      <c r="B41" s="49" t="s">
        <v>839</v>
      </c>
      <c r="C41">
        <v>0</v>
      </c>
      <c r="D41" s="49">
        <v>0</v>
      </c>
      <c r="E41" s="53">
        <v>1</v>
      </c>
      <c r="F41" s="53">
        <v>2</v>
      </c>
      <c r="G41" s="54">
        <f>Inventory8[[#This Row],[Qty On Hand]] * Inventory8[[#This Row],[Standard Cost]]</f>
        <v>0</v>
      </c>
    </row>
    <row r="42" spans="1:7" ht="15" x14ac:dyDescent="0.25">
      <c r="A42" s="49" t="s">
        <v>842</v>
      </c>
      <c r="B42" s="49" t="s">
        <v>841</v>
      </c>
      <c r="C42">
        <v>0</v>
      </c>
      <c r="D42" s="49">
        <v>0</v>
      </c>
      <c r="E42" s="53">
        <v>1</v>
      </c>
      <c r="F42" s="53">
        <v>1.2</v>
      </c>
      <c r="G42" s="54">
        <f>Inventory8[[#This Row],[Qty On Hand]] * Inventory8[[#This Row],[Standard Cost]]</f>
        <v>0</v>
      </c>
    </row>
    <row r="43" spans="1:7" ht="15" x14ac:dyDescent="0.25">
      <c r="A43" s="49" t="s">
        <v>844</v>
      </c>
      <c r="B43" s="49" t="s">
        <v>843</v>
      </c>
      <c r="C43">
        <v>0</v>
      </c>
      <c r="D43" s="49">
        <v>0</v>
      </c>
      <c r="E43" s="53">
        <v>1</v>
      </c>
      <c r="F43" s="53">
        <v>1.2</v>
      </c>
      <c r="G43" s="54">
        <f>Inventory8[[#This Row],[Qty On Hand]] * Inventory8[[#This Row],[Standard Cost]]</f>
        <v>0</v>
      </c>
    </row>
    <row r="44" spans="1:7" ht="15" x14ac:dyDescent="0.25">
      <c r="A44" s="49" t="s">
        <v>846</v>
      </c>
      <c r="B44" s="49" t="s">
        <v>845</v>
      </c>
      <c r="C44">
        <v>0</v>
      </c>
      <c r="D44" s="49">
        <v>0</v>
      </c>
      <c r="E44" s="53">
        <v>1</v>
      </c>
      <c r="F44" s="53">
        <v>1.5</v>
      </c>
      <c r="G44" s="54">
        <f>Inventory8[[#This Row],[Qty On Hand]] * Inventory8[[#This Row],[Standard Cost]]</f>
        <v>0</v>
      </c>
    </row>
    <row r="45" spans="1:7" ht="15" x14ac:dyDescent="0.25">
      <c r="A45" s="49" t="s">
        <v>848</v>
      </c>
      <c r="B45" s="49" t="s">
        <v>847</v>
      </c>
      <c r="C45">
        <v>0</v>
      </c>
      <c r="D45" s="49">
        <v>0</v>
      </c>
      <c r="E45" s="53">
        <v>0.5</v>
      </c>
      <c r="F45" s="53">
        <v>2</v>
      </c>
      <c r="G45" s="54">
        <f>Inventory8[[#This Row],[Qty On Hand]] * Inventory8[[#This Row],[Standard Cost]]</f>
        <v>0</v>
      </c>
    </row>
    <row r="46" spans="1:7" ht="15" x14ac:dyDescent="0.25">
      <c r="A46" s="49" t="s">
        <v>850</v>
      </c>
      <c r="B46" s="49" t="s">
        <v>849</v>
      </c>
      <c r="C46">
        <v>0</v>
      </c>
      <c r="D46" s="49">
        <v>0</v>
      </c>
      <c r="E46" s="53">
        <v>2</v>
      </c>
      <c r="F46" s="53">
        <v>4</v>
      </c>
      <c r="G46" s="54">
        <f>Inventory8[[#This Row],[Qty On Hand]] * Inventory8[[#This Row],[Standard Cost]]</f>
        <v>0</v>
      </c>
    </row>
    <row r="47" spans="1:7" ht="15" x14ac:dyDescent="0.25">
      <c r="A47" s="49" t="s">
        <v>824</v>
      </c>
      <c r="B47" s="49" t="s">
        <v>822</v>
      </c>
      <c r="C47">
        <v>0</v>
      </c>
      <c r="D47" s="49">
        <v>0</v>
      </c>
      <c r="E47" s="53">
        <v>3</v>
      </c>
      <c r="F47" s="53">
        <v>5</v>
      </c>
      <c r="G47" s="54">
        <f>Inventory8[[#This Row],[Qty On Hand]] * Inventory8[[#This Row],[Standard Cost]]</f>
        <v>0</v>
      </c>
    </row>
    <row r="48" spans="1:7" ht="15" x14ac:dyDescent="0.25">
      <c r="A48" s="49" t="s">
        <v>852</v>
      </c>
      <c r="B48" s="49" t="s">
        <v>851</v>
      </c>
      <c r="C48">
        <v>0</v>
      </c>
      <c r="D48" s="49">
        <v>25</v>
      </c>
      <c r="E48" s="53">
        <v>1</v>
      </c>
      <c r="F48" s="53">
        <v>1.89</v>
      </c>
      <c r="G48" s="54">
        <f>Inventory8[[#This Row],[Qty On Hand]] * Inventory8[[#This Row],[Standard Cost]]</f>
        <v>25</v>
      </c>
    </row>
    <row r="49" spans="1:7" ht="15" x14ac:dyDescent="0.25">
      <c r="A49" s="49" t="s">
        <v>854</v>
      </c>
      <c r="B49" s="49" t="s">
        <v>853</v>
      </c>
      <c r="C49">
        <v>0</v>
      </c>
      <c r="D49" s="49">
        <v>30</v>
      </c>
      <c r="E49" s="53">
        <v>1</v>
      </c>
      <c r="F49" s="53">
        <v>1.95</v>
      </c>
      <c r="G49" s="54">
        <f>Inventory8[[#This Row],[Qty On Hand]] * Inventory8[[#This Row],[Standard Cost]]</f>
        <v>30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EC597-4A2B-4BD0-B8B3-DF15EE5AB695}">
  <sheetPr codeName="Sheet8"/>
  <dimension ref="A8:F130"/>
  <sheetViews>
    <sheetView tabSelected="1" workbookViewId="0">
      <selection activeCell="A8" sqref="A8"/>
    </sheetView>
  </sheetViews>
  <sheetFormatPr defaultRowHeight="18.75" x14ac:dyDescent="0.3"/>
  <cols>
    <col min="1" max="1" width="13.140625" style="59" customWidth="1"/>
    <col min="2" max="2" width="15.7109375" style="59" bestFit="1" customWidth="1"/>
    <col min="3" max="3" width="15.85546875" style="59" bestFit="1" customWidth="1"/>
    <col min="4" max="4" width="12.7109375" style="58" bestFit="1" customWidth="1"/>
    <col min="5" max="5" width="17.85546875" style="59" bestFit="1" customWidth="1"/>
    <col min="6" max="6" width="23.140625" style="59" bestFit="1" customWidth="1"/>
    <col min="7" max="16384" width="9.140625" style="59"/>
  </cols>
  <sheetData>
    <row r="8" spans="1:6" ht="23.25" x14ac:dyDescent="0.35">
      <c r="A8" s="55" t="s">
        <v>938</v>
      </c>
      <c r="B8" s="56"/>
      <c r="C8" s="57"/>
      <c r="E8" s="56"/>
      <c r="F8" s="56"/>
    </row>
    <row r="9" spans="1:6" x14ac:dyDescent="0.3">
      <c r="A9" s="60" t="s">
        <v>939</v>
      </c>
      <c r="B9" s="61" t="s">
        <v>940</v>
      </c>
      <c r="C9" s="62" t="s">
        <v>742</v>
      </c>
      <c r="D9" s="63" t="s">
        <v>941</v>
      </c>
      <c r="E9" s="61" t="s">
        <v>942</v>
      </c>
      <c r="F9" s="64" t="s">
        <v>943</v>
      </c>
    </row>
    <row r="10" spans="1:6" x14ac:dyDescent="0.3">
      <c r="A10" s="65">
        <v>42522</v>
      </c>
      <c r="B10" s="66" t="s">
        <v>944</v>
      </c>
      <c r="C10" s="67">
        <v>11</v>
      </c>
      <c r="D10" s="68">
        <v>119.7</v>
      </c>
      <c r="E10" s="66" t="s">
        <v>945</v>
      </c>
      <c r="F10" s="69" t="s">
        <v>946</v>
      </c>
    </row>
    <row r="11" spans="1:6" x14ac:dyDescent="0.3">
      <c r="A11" s="65">
        <v>42522</v>
      </c>
      <c r="B11" s="66" t="s">
        <v>947</v>
      </c>
      <c r="C11" s="67">
        <v>6</v>
      </c>
      <c r="D11" s="68">
        <v>77.819999999999993</v>
      </c>
      <c r="E11" s="66" t="s">
        <v>948</v>
      </c>
      <c r="F11" s="69" t="s">
        <v>949</v>
      </c>
    </row>
    <row r="12" spans="1:6" x14ac:dyDescent="0.3">
      <c r="A12" s="65">
        <v>42522</v>
      </c>
      <c r="B12" s="66" t="s">
        <v>950</v>
      </c>
      <c r="C12" s="67">
        <v>15</v>
      </c>
      <c r="D12" s="68">
        <v>100.95</v>
      </c>
      <c r="E12" s="66" t="s">
        <v>948</v>
      </c>
      <c r="F12" s="69" t="s">
        <v>951</v>
      </c>
    </row>
    <row r="13" spans="1:6" x14ac:dyDescent="0.3">
      <c r="A13" s="65">
        <v>42522</v>
      </c>
      <c r="B13" s="66" t="s">
        <v>947</v>
      </c>
      <c r="C13" s="67">
        <v>11</v>
      </c>
      <c r="D13" s="68">
        <v>149.71</v>
      </c>
      <c r="E13" s="66" t="s">
        <v>945</v>
      </c>
      <c r="F13" s="69" t="s">
        <v>949</v>
      </c>
    </row>
    <row r="14" spans="1:6" x14ac:dyDescent="0.3">
      <c r="A14" s="65">
        <v>42523</v>
      </c>
      <c r="B14" s="66" t="s">
        <v>950</v>
      </c>
      <c r="C14" s="67">
        <v>22</v>
      </c>
      <c r="D14" s="68">
        <v>155.4</v>
      </c>
      <c r="E14" s="66" t="s">
        <v>945</v>
      </c>
      <c r="F14" s="69" t="s">
        <v>949</v>
      </c>
    </row>
    <row r="15" spans="1:6" x14ac:dyDescent="0.3">
      <c r="A15" s="65">
        <v>42523</v>
      </c>
      <c r="B15" s="66" t="s">
        <v>950</v>
      </c>
      <c r="C15" s="67">
        <v>3</v>
      </c>
      <c r="D15" s="68">
        <v>20.190000000000001</v>
      </c>
      <c r="E15" s="66" t="s">
        <v>948</v>
      </c>
      <c r="F15" s="69" t="s">
        <v>951</v>
      </c>
    </row>
    <row r="16" spans="1:6" x14ac:dyDescent="0.3">
      <c r="A16" s="65">
        <v>42523</v>
      </c>
      <c r="B16" s="66" t="s">
        <v>952</v>
      </c>
      <c r="C16" s="67">
        <v>5</v>
      </c>
      <c r="D16" s="68">
        <v>33.65</v>
      </c>
      <c r="E16" s="66" t="s">
        <v>948</v>
      </c>
      <c r="F16" s="69" t="s">
        <v>946</v>
      </c>
    </row>
    <row r="17" spans="1:6" x14ac:dyDescent="0.3">
      <c r="A17" s="65">
        <v>42523</v>
      </c>
      <c r="B17" s="66" t="s">
        <v>944</v>
      </c>
      <c r="C17" s="67">
        <v>22</v>
      </c>
      <c r="D17" s="68">
        <v>239.36</v>
      </c>
      <c r="E17" s="66" t="s">
        <v>945</v>
      </c>
      <c r="F17" s="69" t="s">
        <v>951</v>
      </c>
    </row>
    <row r="18" spans="1:6" x14ac:dyDescent="0.3">
      <c r="A18" s="65">
        <v>42523</v>
      </c>
      <c r="B18" s="66" t="s">
        <v>947</v>
      </c>
      <c r="C18" s="67">
        <v>10</v>
      </c>
      <c r="D18" s="68">
        <v>129.69999999999999</v>
      </c>
      <c r="E18" s="66" t="s">
        <v>948</v>
      </c>
      <c r="F18" s="69" t="s">
        <v>949</v>
      </c>
    </row>
    <row r="19" spans="1:6" x14ac:dyDescent="0.3">
      <c r="A19" s="65">
        <v>42526</v>
      </c>
      <c r="B19" s="66" t="s">
        <v>950</v>
      </c>
      <c r="C19" s="67">
        <v>22</v>
      </c>
      <c r="D19" s="68">
        <v>155.4</v>
      </c>
      <c r="E19" s="66" t="s">
        <v>945</v>
      </c>
      <c r="F19" s="69" t="s">
        <v>949</v>
      </c>
    </row>
    <row r="20" spans="1:6" x14ac:dyDescent="0.3">
      <c r="A20" s="65">
        <v>42526</v>
      </c>
      <c r="B20" s="66" t="s">
        <v>944</v>
      </c>
      <c r="C20" s="67">
        <v>8</v>
      </c>
      <c r="D20" s="68">
        <v>82.96</v>
      </c>
      <c r="E20" s="66" t="s">
        <v>948</v>
      </c>
      <c r="F20" s="69" t="s">
        <v>946</v>
      </c>
    </row>
    <row r="21" spans="1:6" x14ac:dyDescent="0.3">
      <c r="A21" s="65">
        <v>42526</v>
      </c>
      <c r="B21" s="66" t="s">
        <v>944</v>
      </c>
      <c r="C21" s="67">
        <v>22</v>
      </c>
      <c r="D21" s="68">
        <v>239.4</v>
      </c>
      <c r="E21" s="66" t="s">
        <v>945</v>
      </c>
      <c r="F21" s="69" t="s">
        <v>946</v>
      </c>
    </row>
    <row r="22" spans="1:6" x14ac:dyDescent="0.3">
      <c r="A22" s="65">
        <v>42526</v>
      </c>
      <c r="B22" s="66" t="s">
        <v>952</v>
      </c>
      <c r="C22" s="67">
        <v>55</v>
      </c>
      <c r="D22" s="68">
        <v>388.5</v>
      </c>
      <c r="E22" s="66" t="s">
        <v>945</v>
      </c>
      <c r="F22" s="69" t="s">
        <v>949</v>
      </c>
    </row>
    <row r="23" spans="1:6" x14ac:dyDescent="0.3">
      <c r="A23" s="65">
        <v>42526</v>
      </c>
      <c r="B23" s="66" t="s">
        <v>950</v>
      </c>
      <c r="C23" s="67">
        <v>25</v>
      </c>
      <c r="D23" s="68">
        <v>168.25</v>
      </c>
      <c r="E23" s="66" t="s">
        <v>948</v>
      </c>
      <c r="F23" s="69" t="s">
        <v>951</v>
      </c>
    </row>
    <row r="24" spans="1:6" x14ac:dyDescent="0.3">
      <c r="A24" s="65">
        <v>42526</v>
      </c>
      <c r="B24" s="66" t="s">
        <v>947</v>
      </c>
      <c r="C24" s="67">
        <v>22</v>
      </c>
      <c r="D24" s="68">
        <v>299.42</v>
      </c>
      <c r="E24" s="66" t="s">
        <v>945</v>
      </c>
      <c r="F24" s="69" t="s">
        <v>949</v>
      </c>
    </row>
    <row r="25" spans="1:6" x14ac:dyDescent="0.3">
      <c r="A25" s="65">
        <v>42527</v>
      </c>
      <c r="B25" s="66" t="s">
        <v>950</v>
      </c>
      <c r="C25" s="67">
        <v>33</v>
      </c>
      <c r="D25" s="68">
        <v>256.40999999999997</v>
      </c>
      <c r="E25" s="66" t="s">
        <v>945</v>
      </c>
      <c r="F25" s="69" t="s">
        <v>949</v>
      </c>
    </row>
    <row r="26" spans="1:6" x14ac:dyDescent="0.3">
      <c r="A26" s="65">
        <v>42527</v>
      </c>
      <c r="B26" s="66" t="s">
        <v>944</v>
      </c>
      <c r="C26" s="67">
        <v>11</v>
      </c>
      <c r="D26" s="68">
        <v>119.7</v>
      </c>
      <c r="E26" s="66" t="s">
        <v>945</v>
      </c>
      <c r="F26" s="69" t="s">
        <v>949</v>
      </c>
    </row>
    <row r="27" spans="1:6" x14ac:dyDescent="0.3">
      <c r="A27" s="65">
        <v>42527</v>
      </c>
      <c r="B27" s="66" t="s">
        <v>947</v>
      </c>
      <c r="C27" s="67">
        <v>22</v>
      </c>
      <c r="D27" s="68">
        <v>329.34000000000003</v>
      </c>
      <c r="E27" s="66" t="s">
        <v>945</v>
      </c>
      <c r="F27" s="69" t="s">
        <v>949</v>
      </c>
    </row>
    <row r="28" spans="1:6" x14ac:dyDescent="0.3">
      <c r="A28" s="65">
        <v>42527</v>
      </c>
      <c r="B28" s="66" t="s">
        <v>952</v>
      </c>
      <c r="C28" s="67">
        <v>20</v>
      </c>
      <c r="D28" s="68">
        <v>134.60000000000002</v>
      </c>
      <c r="E28" s="66" t="s">
        <v>948</v>
      </c>
      <c r="F28" s="69" t="s">
        <v>949</v>
      </c>
    </row>
    <row r="29" spans="1:6" x14ac:dyDescent="0.3">
      <c r="A29" s="65">
        <v>42545</v>
      </c>
      <c r="B29" s="66" t="s">
        <v>944</v>
      </c>
      <c r="C29" s="67">
        <v>99</v>
      </c>
      <c r="D29" s="68">
        <v>1185.03</v>
      </c>
      <c r="E29" s="66" t="s">
        <v>945</v>
      </c>
      <c r="F29" s="69" t="s">
        <v>949</v>
      </c>
    </row>
    <row r="30" spans="1:6" x14ac:dyDescent="0.3">
      <c r="A30" s="65">
        <v>42545</v>
      </c>
      <c r="B30" s="66" t="s">
        <v>944</v>
      </c>
      <c r="C30" s="67">
        <v>55</v>
      </c>
      <c r="D30" s="68">
        <v>658.35</v>
      </c>
      <c r="E30" s="66" t="s">
        <v>945</v>
      </c>
      <c r="F30" s="69" t="s">
        <v>946</v>
      </c>
    </row>
    <row r="31" spans="1:6" x14ac:dyDescent="0.3">
      <c r="A31" s="65">
        <v>42526</v>
      </c>
      <c r="B31" s="66" t="s">
        <v>944</v>
      </c>
      <c r="C31" s="67">
        <v>11</v>
      </c>
      <c r="D31" s="68">
        <v>131.67000000000002</v>
      </c>
      <c r="E31" s="66" t="s">
        <v>945</v>
      </c>
      <c r="F31" s="69" t="s">
        <v>951</v>
      </c>
    </row>
    <row r="32" spans="1:6" x14ac:dyDescent="0.3">
      <c r="A32" s="65">
        <v>42529</v>
      </c>
      <c r="B32" s="66" t="s">
        <v>944</v>
      </c>
      <c r="C32" s="67">
        <v>25</v>
      </c>
      <c r="D32" s="68">
        <v>299.25</v>
      </c>
      <c r="E32" s="66" t="s">
        <v>948</v>
      </c>
      <c r="F32" s="69" t="s">
        <v>949</v>
      </c>
    </row>
    <row r="33" spans="1:6" x14ac:dyDescent="0.3">
      <c r="A33" s="65">
        <v>42530</v>
      </c>
      <c r="B33" s="66" t="s">
        <v>944</v>
      </c>
      <c r="C33" s="67">
        <v>22</v>
      </c>
      <c r="D33" s="68">
        <v>263.34000000000003</v>
      </c>
      <c r="E33" s="66" t="s">
        <v>945</v>
      </c>
      <c r="F33" s="69" t="s">
        <v>951</v>
      </c>
    </row>
    <row r="34" spans="1:6" x14ac:dyDescent="0.3">
      <c r="A34" s="65">
        <v>42533</v>
      </c>
      <c r="B34" s="66" t="s">
        <v>944</v>
      </c>
      <c r="C34" s="67">
        <v>11</v>
      </c>
      <c r="D34" s="68">
        <v>131.67000000000002</v>
      </c>
      <c r="E34" s="66" t="s">
        <v>945</v>
      </c>
      <c r="F34" s="69" t="s">
        <v>951</v>
      </c>
    </row>
    <row r="35" spans="1:6" x14ac:dyDescent="0.3">
      <c r="A35" s="65">
        <v>42534</v>
      </c>
      <c r="B35" s="66" t="s">
        <v>944</v>
      </c>
      <c r="C35" s="67">
        <v>22</v>
      </c>
      <c r="D35" s="68">
        <v>263.34000000000003</v>
      </c>
      <c r="E35" s="66" t="s">
        <v>945</v>
      </c>
      <c r="F35" s="69" t="s">
        <v>951</v>
      </c>
    </row>
    <row r="36" spans="1:6" x14ac:dyDescent="0.3">
      <c r="A36" s="65">
        <v>42535</v>
      </c>
      <c r="B36" s="66" t="s">
        <v>944</v>
      </c>
      <c r="C36" s="67">
        <v>30</v>
      </c>
      <c r="D36" s="68">
        <v>311.09999999999997</v>
      </c>
      <c r="E36" s="66" t="s">
        <v>948</v>
      </c>
      <c r="F36" s="69" t="s">
        <v>949</v>
      </c>
    </row>
    <row r="37" spans="1:6" x14ac:dyDescent="0.3">
      <c r="A37" s="65">
        <v>42536</v>
      </c>
      <c r="B37" s="66" t="s">
        <v>944</v>
      </c>
      <c r="C37" s="67">
        <v>15</v>
      </c>
      <c r="D37" s="68">
        <v>155.54999999999998</v>
      </c>
      <c r="E37" s="66" t="s">
        <v>948</v>
      </c>
      <c r="F37" s="69" t="s">
        <v>949</v>
      </c>
    </row>
    <row r="38" spans="1:6" x14ac:dyDescent="0.3">
      <c r="A38" s="65">
        <v>42537</v>
      </c>
      <c r="B38" s="66" t="s">
        <v>944</v>
      </c>
      <c r="C38" s="67">
        <v>20</v>
      </c>
      <c r="D38" s="68">
        <v>207.39999999999998</v>
      </c>
      <c r="E38" s="66" t="s">
        <v>948</v>
      </c>
      <c r="F38" s="69" t="s">
        <v>949</v>
      </c>
    </row>
    <row r="39" spans="1:6" x14ac:dyDescent="0.3">
      <c r="A39" s="65">
        <v>42538</v>
      </c>
      <c r="B39" s="66" t="s">
        <v>944</v>
      </c>
      <c r="C39" s="67">
        <v>74</v>
      </c>
      <c r="D39" s="68">
        <v>767.38</v>
      </c>
      <c r="E39" s="66" t="s">
        <v>948</v>
      </c>
      <c r="F39" s="69" t="s">
        <v>946</v>
      </c>
    </row>
    <row r="40" spans="1:6" x14ac:dyDescent="0.3">
      <c r="A40" s="65">
        <v>42528</v>
      </c>
      <c r="B40" s="66" t="s">
        <v>944</v>
      </c>
      <c r="C40" s="67">
        <v>102</v>
      </c>
      <c r="D40" s="68">
        <v>1057.74</v>
      </c>
      <c r="E40" s="66" t="s">
        <v>948</v>
      </c>
      <c r="F40" s="69" t="s">
        <v>951</v>
      </c>
    </row>
    <row r="41" spans="1:6" x14ac:dyDescent="0.3">
      <c r="A41" s="65">
        <v>42529</v>
      </c>
      <c r="B41" s="66" t="s">
        <v>947</v>
      </c>
      <c r="C41" s="67">
        <v>22</v>
      </c>
      <c r="D41" s="68">
        <v>329.34000000000003</v>
      </c>
      <c r="E41" s="66" t="s">
        <v>945</v>
      </c>
      <c r="F41" s="69" t="s">
        <v>949</v>
      </c>
    </row>
    <row r="42" spans="1:6" x14ac:dyDescent="0.3">
      <c r="A42" s="65">
        <v>42530</v>
      </c>
      <c r="B42" s="66" t="s">
        <v>947</v>
      </c>
      <c r="C42" s="67">
        <v>11</v>
      </c>
      <c r="D42" s="68">
        <v>164.67000000000002</v>
      </c>
      <c r="E42" s="66" t="s">
        <v>945</v>
      </c>
      <c r="F42" s="69" t="s">
        <v>949</v>
      </c>
    </row>
    <row r="43" spans="1:6" x14ac:dyDescent="0.3">
      <c r="A43" s="65">
        <v>42533</v>
      </c>
      <c r="B43" s="66" t="s">
        <v>947</v>
      </c>
      <c r="C43" s="67">
        <v>33</v>
      </c>
      <c r="D43" s="68">
        <v>494.01000000000005</v>
      </c>
      <c r="E43" s="66" t="s">
        <v>945</v>
      </c>
      <c r="F43" s="69" t="s">
        <v>949</v>
      </c>
    </row>
    <row r="44" spans="1:6" x14ac:dyDescent="0.3">
      <c r="A44" s="65">
        <v>42534</v>
      </c>
      <c r="B44" s="66" t="s">
        <v>947</v>
      </c>
      <c r="C44" s="67">
        <v>33</v>
      </c>
      <c r="D44" s="68">
        <v>494.01000000000005</v>
      </c>
      <c r="E44" s="66" t="s">
        <v>945</v>
      </c>
      <c r="F44" s="69" t="s">
        <v>949</v>
      </c>
    </row>
    <row r="45" spans="1:6" x14ac:dyDescent="0.3">
      <c r="A45" s="65">
        <v>42535</v>
      </c>
      <c r="B45" s="66" t="s">
        <v>947</v>
      </c>
      <c r="C45" s="67">
        <v>25</v>
      </c>
      <c r="D45" s="68">
        <v>374.25</v>
      </c>
      <c r="E45" s="66" t="s">
        <v>948</v>
      </c>
      <c r="F45" s="69" t="s">
        <v>949</v>
      </c>
    </row>
    <row r="46" spans="1:6" x14ac:dyDescent="0.3">
      <c r="A46" s="65">
        <v>42536</v>
      </c>
      <c r="B46" s="66" t="s">
        <v>947</v>
      </c>
      <c r="C46" s="67">
        <v>30</v>
      </c>
      <c r="D46" s="68">
        <v>449.1</v>
      </c>
      <c r="E46" s="66" t="s">
        <v>948</v>
      </c>
      <c r="F46" s="69" t="s">
        <v>949</v>
      </c>
    </row>
    <row r="47" spans="1:6" x14ac:dyDescent="0.3">
      <c r="A47" s="65">
        <v>42537</v>
      </c>
      <c r="B47" s="66" t="s">
        <v>947</v>
      </c>
      <c r="C47" s="67">
        <v>30</v>
      </c>
      <c r="D47" s="68">
        <v>449.1</v>
      </c>
      <c r="E47" s="66" t="s">
        <v>948</v>
      </c>
      <c r="F47" s="69" t="s">
        <v>949</v>
      </c>
    </row>
    <row r="48" spans="1:6" x14ac:dyDescent="0.3">
      <c r="A48" s="65">
        <v>42537</v>
      </c>
      <c r="B48" s="66" t="s">
        <v>947</v>
      </c>
      <c r="C48" s="67">
        <v>25</v>
      </c>
      <c r="D48" s="68">
        <v>374.25</v>
      </c>
      <c r="E48" s="66" t="s">
        <v>948</v>
      </c>
      <c r="F48" s="69" t="s">
        <v>949</v>
      </c>
    </row>
    <row r="49" spans="1:6" x14ac:dyDescent="0.3">
      <c r="A49" s="65">
        <v>42538</v>
      </c>
      <c r="B49" s="66" t="s">
        <v>947</v>
      </c>
      <c r="C49" s="67">
        <v>15</v>
      </c>
      <c r="D49" s="68">
        <v>224.55</v>
      </c>
      <c r="E49" s="66" t="s">
        <v>948</v>
      </c>
      <c r="F49" s="69" t="s">
        <v>949</v>
      </c>
    </row>
    <row r="50" spans="1:6" x14ac:dyDescent="0.3">
      <c r="A50" s="65">
        <v>42541</v>
      </c>
      <c r="B50" s="66" t="s">
        <v>947</v>
      </c>
      <c r="C50" s="67">
        <v>99</v>
      </c>
      <c r="D50" s="68">
        <v>1482.03</v>
      </c>
      <c r="E50" s="66" t="s">
        <v>945</v>
      </c>
      <c r="F50" s="69" t="s">
        <v>946</v>
      </c>
    </row>
    <row r="51" spans="1:6" x14ac:dyDescent="0.3">
      <c r="A51" s="65">
        <v>42542</v>
      </c>
      <c r="B51" s="66" t="s">
        <v>947</v>
      </c>
      <c r="C51" s="67">
        <v>132</v>
      </c>
      <c r="D51" s="68">
        <v>1976.0400000000002</v>
      </c>
      <c r="E51" s="66" t="s">
        <v>945</v>
      </c>
      <c r="F51" s="69" t="s">
        <v>951</v>
      </c>
    </row>
    <row r="52" spans="1:6" x14ac:dyDescent="0.3">
      <c r="A52" s="65">
        <v>42543</v>
      </c>
      <c r="B52" s="66" t="s">
        <v>947</v>
      </c>
      <c r="C52" s="67">
        <v>15</v>
      </c>
      <c r="D52" s="68">
        <v>194.55</v>
      </c>
      <c r="E52" s="66" t="s">
        <v>948</v>
      </c>
      <c r="F52" s="69" t="s">
        <v>949</v>
      </c>
    </row>
    <row r="53" spans="1:6" x14ac:dyDescent="0.3">
      <c r="A53" s="65">
        <v>42544</v>
      </c>
      <c r="B53" s="66" t="s">
        <v>947</v>
      </c>
      <c r="C53" s="67">
        <v>69</v>
      </c>
      <c r="D53" s="68">
        <v>894.93000000000006</v>
      </c>
      <c r="E53" s="66" t="s">
        <v>948</v>
      </c>
      <c r="F53" s="69" t="s">
        <v>946</v>
      </c>
    </row>
    <row r="54" spans="1:6" x14ac:dyDescent="0.3">
      <c r="A54" s="65">
        <v>42545</v>
      </c>
      <c r="B54" s="66" t="s">
        <v>947</v>
      </c>
      <c r="C54" s="67">
        <v>120</v>
      </c>
      <c r="D54" s="68">
        <v>1556.4</v>
      </c>
      <c r="E54" s="66" t="s">
        <v>948</v>
      </c>
      <c r="F54" s="69" t="s">
        <v>951</v>
      </c>
    </row>
    <row r="55" spans="1:6" x14ac:dyDescent="0.3">
      <c r="A55" s="65">
        <v>42528</v>
      </c>
      <c r="B55" s="66" t="s">
        <v>950</v>
      </c>
      <c r="C55" s="67">
        <v>55</v>
      </c>
      <c r="D55" s="68">
        <v>427.34999999999997</v>
      </c>
      <c r="E55" s="66" t="s">
        <v>945</v>
      </c>
      <c r="F55" s="69" t="s">
        <v>949</v>
      </c>
    </row>
    <row r="56" spans="1:6" x14ac:dyDescent="0.3">
      <c r="A56" s="65">
        <v>42529</v>
      </c>
      <c r="B56" s="66" t="s">
        <v>950</v>
      </c>
      <c r="C56" s="67">
        <v>44</v>
      </c>
      <c r="D56" s="68">
        <v>341.88</v>
      </c>
      <c r="E56" s="66" t="s">
        <v>945</v>
      </c>
      <c r="F56" s="69" t="s">
        <v>949</v>
      </c>
    </row>
    <row r="57" spans="1:6" x14ac:dyDescent="0.3">
      <c r="A57" s="65">
        <v>42530</v>
      </c>
      <c r="B57" s="66" t="s">
        <v>950</v>
      </c>
      <c r="C57" s="67">
        <v>55</v>
      </c>
      <c r="D57" s="68">
        <v>427.34999999999997</v>
      </c>
      <c r="E57" s="66" t="s">
        <v>945</v>
      </c>
      <c r="F57" s="69" t="s">
        <v>949</v>
      </c>
    </row>
    <row r="58" spans="1:6" x14ac:dyDescent="0.3">
      <c r="A58" s="65">
        <v>42533</v>
      </c>
      <c r="B58" s="66" t="s">
        <v>950</v>
      </c>
      <c r="C58" s="67">
        <v>66</v>
      </c>
      <c r="D58" s="68">
        <v>512.81999999999994</v>
      </c>
      <c r="E58" s="66" t="s">
        <v>945</v>
      </c>
      <c r="F58" s="69" t="s">
        <v>949</v>
      </c>
    </row>
    <row r="59" spans="1:6" x14ac:dyDescent="0.3">
      <c r="A59" s="65">
        <v>42534</v>
      </c>
      <c r="B59" s="66" t="s">
        <v>950</v>
      </c>
      <c r="C59" s="67">
        <v>50</v>
      </c>
      <c r="D59" s="68">
        <v>336.5</v>
      </c>
      <c r="E59" s="66" t="s">
        <v>948</v>
      </c>
      <c r="F59" s="69" t="s">
        <v>949</v>
      </c>
    </row>
    <row r="60" spans="1:6" x14ac:dyDescent="0.3">
      <c r="A60" s="65">
        <v>42535</v>
      </c>
      <c r="B60" s="66" t="s">
        <v>950</v>
      </c>
      <c r="C60" s="67">
        <v>45</v>
      </c>
      <c r="D60" s="68">
        <v>302.85000000000002</v>
      </c>
      <c r="E60" s="66" t="s">
        <v>948</v>
      </c>
      <c r="F60" s="69" t="s">
        <v>949</v>
      </c>
    </row>
    <row r="61" spans="1:6" x14ac:dyDescent="0.3">
      <c r="A61" s="65">
        <v>42536</v>
      </c>
      <c r="B61" s="66" t="s">
        <v>950</v>
      </c>
      <c r="C61" s="67">
        <v>75</v>
      </c>
      <c r="D61" s="68">
        <v>504.75000000000006</v>
      </c>
      <c r="E61" s="66" t="s">
        <v>948</v>
      </c>
      <c r="F61" s="69" t="s">
        <v>949</v>
      </c>
    </row>
    <row r="62" spans="1:6" x14ac:dyDescent="0.3">
      <c r="A62" s="65">
        <v>42537</v>
      </c>
      <c r="B62" s="66" t="s">
        <v>950</v>
      </c>
      <c r="C62" s="67">
        <v>50</v>
      </c>
      <c r="D62" s="68">
        <v>336.5</v>
      </c>
      <c r="E62" s="66" t="s">
        <v>948</v>
      </c>
      <c r="F62" s="69" t="s">
        <v>949</v>
      </c>
    </row>
    <row r="63" spans="1:6" x14ac:dyDescent="0.3">
      <c r="A63" s="65">
        <v>42546</v>
      </c>
      <c r="B63" s="66" t="s">
        <v>950</v>
      </c>
      <c r="C63" s="67">
        <v>77</v>
      </c>
      <c r="D63" s="68">
        <v>598.29</v>
      </c>
      <c r="E63" s="66" t="s">
        <v>945</v>
      </c>
      <c r="F63" s="69" t="s">
        <v>949</v>
      </c>
    </row>
    <row r="64" spans="1:6" x14ac:dyDescent="0.3">
      <c r="A64" s="65">
        <v>42547</v>
      </c>
      <c r="B64" s="66" t="s">
        <v>950</v>
      </c>
      <c r="C64" s="67">
        <v>165</v>
      </c>
      <c r="D64" s="68">
        <v>1282.05</v>
      </c>
      <c r="E64" s="66" t="s">
        <v>945</v>
      </c>
      <c r="F64" s="69" t="s">
        <v>946</v>
      </c>
    </row>
    <row r="65" spans="1:6" x14ac:dyDescent="0.3">
      <c r="A65" s="65">
        <v>42538</v>
      </c>
      <c r="B65" s="66" t="s">
        <v>950</v>
      </c>
      <c r="C65" s="67">
        <v>187</v>
      </c>
      <c r="D65" s="68">
        <v>1452.99</v>
      </c>
      <c r="E65" s="66" t="s">
        <v>945</v>
      </c>
      <c r="F65" s="69" t="s">
        <v>951</v>
      </c>
    </row>
    <row r="66" spans="1:6" x14ac:dyDescent="0.3">
      <c r="A66" s="65">
        <v>42539</v>
      </c>
      <c r="B66" s="66" t="s">
        <v>950</v>
      </c>
      <c r="C66" s="67">
        <v>68</v>
      </c>
      <c r="D66" s="68">
        <v>457.64000000000004</v>
      </c>
      <c r="E66" s="66" t="s">
        <v>948</v>
      </c>
      <c r="F66" s="69" t="s">
        <v>949</v>
      </c>
    </row>
    <row r="67" spans="1:6" x14ac:dyDescent="0.3">
      <c r="A67" s="65">
        <v>42540</v>
      </c>
      <c r="B67" s="66" t="s">
        <v>950</v>
      </c>
      <c r="C67" s="67">
        <v>122</v>
      </c>
      <c r="D67" s="68">
        <v>821.06000000000006</v>
      </c>
      <c r="E67" s="66" t="s">
        <v>948</v>
      </c>
      <c r="F67" s="69" t="s">
        <v>946</v>
      </c>
    </row>
    <row r="68" spans="1:6" x14ac:dyDescent="0.3">
      <c r="A68" s="65">
        <v>42541</v>
      </c>
      <c r="B68" s="66" t="s">
        <v>950</v>
      </c>
      <c r="C68" s="67">
        <v>175</v>
      </c>
      <c r="D68" s="68">
        <v>1177.75</v>
      </c>
      <c r="E68" s="66" t="s">
        <v>948</v>
      </c>
      <c r="F68" s="69" t="s">
        <v>951</v>
      </c>
    </row>
    <row r="69" spans="1:6" x14ac:dyDescent="0.3">
      <c r="A69" s="65">
        <v>42528</v>
      </c>
      <c r="B69" s="66" t="s">
        <v>952</v>
      </c>
      <c r="C69" s="67">
        <v>25</v>
      </c>
      <c r="D69" s="68">
        <v>168.25</v>
      </c>
      <c r="E69" s="66" t="s">
        <v>948</v>
      </c>
      <c r="F69" s="69" t="s">
        <v>951</v>
      </c>
    </row>
    <row r="70" spans="1:6" x14ac:dyDescent="0.3">
      <c r="A70" s="65">
        <v>42529</v>
      </c>
      <c r="B70" s="66" t="s">
        <v>952</v>
      </c>
      <c r="C70" s="67">
        <v>30</v>
      </c>
      <c r="D70" s="68">
        <v>201.9</v>
      </c>
      <c r="E70" s="66" t="s">
        <v>948</v>
      </c>
      <c r="F70" s="69" t="s">
        <v>951</v>
      </c>
    </row>
    <row r="71" spans="1:6" x14ac:dyDescent="0.3">
      <c r="A71" s="65">
        <v>42530</v>
      </c>
      <c r="B71" s="66" t="s">
        <v>952</v>
      </c>
      <c r="C71" s="67">
        <v>15</v>
      </c>
      <c r="D71" s="68">
        <v>100.95</v>
      </c>
      <c r="E71" s="66" t="s">
        <v>948</v>
      </c>
      <c r="F71" s="69" t="s">
        <v>951</v>
      </c>
    </row>
    <row r="72" spans="1:6" x14ac:dyDescent="0.3">
      <c r="A72" s="65">
        <v>42533</v>
      </c>
      <c r="B72" s="66" t="s">
        <v>952</v>
      </c>
      <c r="C72" s="67">
        <v>20</v>
      </c>
      <c r="D72" s="68">
        <v>134.60000000000002</v>
      </c>
      <c r="E72" s="66" t="s">
        <v>948</v>
      </c>
      <c r="F72" s="69" t="s">
        <v>951</v>
      </c>
    </row>
    <row r="73" spans="1:6" x14ac:dyDescent="0.3">
      <c r="A73" s="65">
        <v>42534</v>
      </c>
      <c r="B73" s="66" t="s">
        <v>952</v>
      </c>
      <c r="C73" s="67">
        <v>11</v>
      </c>
      <c r="D73" s="68">
        <v>85.47</v>
      </c>
      <c r="E73" s="66" t="s">
        <v>945</v>
      </c>
      <c r="F73" s="69" t="s">
        <v>949</v>
      </c>
    </row>
    <row r="74" spans="1:6" x14ac:dyDescent="0.3">
      <c r="A74" s="65">
        <v>42535</v>
      </c>
      <c r="B74" s="66" t="s">
        <v>952</v>
      </c>
      <c r="C74" s="67">
        <v>22</v>
      </c>
      <c r="D74" s="68">
        <v>170.94</v>
      </c>
      <c r="E74" s="66" t="s">
        <v>945</v>
      </c>
      <c r="F74" s="69" t="s">
        <v>949</v>
      </c>
    </row>
    <row r="75" spans="1:6" x14ac:dyDescent="0.3">
      <c r="A75" s="65">
        <v>42536</v>
      </c>
      <c r="B75" s="66" t="s">
        <v>952</v>
      </c>
      <c r="C75" s="67">
        <v>22</v>
      </c>
      <c r="D75" s="68">
        <v>170.94</v>
      </c>
      <c r="E75" s="66" t="s">
        <v>945</v>
      </c>
      <c r="F75" s="69" t="s">
        <v>949</v>
      </c>
    </row>
    <row r="76" spans="1:6" x14ac:dyDescent="0.3">
      <c r="A76" s="65">
        <v>42537</v>
      </c>
      <c r="B76" s="66" t="s">
        <v>952</v>
      </c>
      <c r="C76" s="67">
        <v>33</v>
      </c>
      <c r="D76" s="68">
        <v>256.40999999999997</v>
      </c>
      <c r="E76" s="66" t="s">
        <v>945</v>
      </c>
      <c r="F76" s="69" t="s">
        <v>949</v>
      </c>
    </row>
    <row r="77" spans="1:6" x14ac:dyDescent="0.3">
      <c r="A77" s="65">
        <v>42542</v>
      </c>
      <c r="B77" s="66" t="s">
        <v>952</v>
      </c>
      <c r="C77" s="67">
        <v>22</v>
      </c>
      <c r="D77" s="68">
        <v>170.94</v>
      </c>
      <c r="E77" s="66" t="s">
        <v>945</v>
      </c>
      <c r="F77" s="69" t="s">
        <v>949</v>
      </c>
    </row>
    <row r="78" spans="1:6" x14ac:dyDescent="0.3">
      <c r="A78" s="65">
        <v>42543</v>
      </c>
      <c r="B78" s="66" t="s">
        <v>952</v>
      </c>
      <c r="C78" s="67">
        <v>66</v>
      </c>
      <c r="D78" s="68">
        <v>512.81999999999994</v>
      </c>
      <c r="E78" s="66" t="s">
        <v>945</v>
      </c>
      <c r="F78" s="69" t="s">
        <v>946</v>
      </c>
    </row>
    <row r="79" spans="1:6" x14ac:dyDescent="0.3">
      <c r="A79" s="65">
        <v>42544</v>
      </c>
      <c r="B79" s="66" t="s">
        <v>952</v>
      </c>
      <c r="C79" s="67">
        <v>121</v>
      </c>
      <c r="D79" s="68">
        <v>940.17</v>
      </c>
      <c r="E79" s="66" t="s">
        <v>945</v>
      </c>
      <c r="F79" s="69" t="s">
        <v>951</v>
      </c>
    </row>
    <row r="80" spans="1:6" x14ac:dyDescent="0.3">
      <c r="A80" s="65">
        <v>42545</v>
      </c>
      <c r="B80" s="66" t="s">
        <v>952</v>
      </c>
      <c r="C80" s="67">
        <v>62</v>
      </c>
      <c r="D80" s="68">
        <v>417.26000000000005</v>
      </c>
      <c r="E80" s="66" t="s">
        <v>948</v>
      </c>
      <c r="F80" s="69" t="s">
        <v>949</v>
      </c>
    </row>
    <row r="81" spans="1:6" x14ac:dyDescent="0.3">
      <c r="A81" s="65">
        <v>42546</v>
      </c>
      <c r="B81" s="66" t="s">
        <v>952</v>
      </c>
      <c r="C81" s="67">
        <v>65</v>
      </c>
      <c r="D81" s="68">
        <v>437.45000000000005</v>
      </c>
      <c r="E81" s="66" t="s">
        <v>948</v>
      </c>
      <c r="F81" s="69" t="s">
        <v>946</v>
      </c>
    </row>
    <row r="82" spans="1:6" x14ac:dyDescent="0.3">
      <c r="A82" s="65">
        <v>42547</v>
      </c>
      <c r="B82" s="66" t="s">
        <v>952</v>
      </c>
      <c r="C82" s="67">
        <v>21</v>
      </c>
      <c r="D82" s="68">
        <v>141.33000000000001</v>
      </c>
      <c r="E82" s="66" t="s">
        <v>948</v>
      </c>
      <c r="F82" s="69" t="s">
        <v>951</v>
      </c>
    </row>
    <row r="83" spans="1:6" x14ac:dyDescent="0.3">
      <c r="A83" s="65">
        <v>42552</v>
      </c>
      <c r="B83" s="66" t="s">
        <v>944</v>
      </c>
      <c r="C83" s="67">
        <v>88</v>
      </c>
      <c r="D83" s="68">
        <v>1053.3600000000001</v>
      </c>
      <c r="E83" s="66" t="s">
        <v>945</v>
      </c>
      <c r="F83" s="69" t="s">
        <v>949</v>
      </c>
    </row>
    <row r="84" spans="1:6" x14ac:dyDescent="0.3">
      <c r="A84" s="65">
        <v>42553</v>
      </c>
      <c r="B84" s="66" t="s">
        <v>944</v>
      </c>
      <c r="C84" s="67">
        <v>44</v>
      </c>
      <c r="D84" s="68">
        <v>526.68000000000006</v>
      </c>
      <c r="E84" s="66" t="s">
        <v>945</v>
      </c>
      <c r="F84" s="69" t="s">
        <v>946</v>
      </c>
    </row>
    <row r="85" spans="1:6" x14ac:dyDescent="0.3">
      <c r="A85" s="65">
        <v>42554</v>
      </c>
      <c r="B85" s="66" t="s">
        <v>944</v>
      </c>
      <c r="C85" s="67">
        <v>77</v>
      </c>
      <c r="D85" s="68">
        <v>921.69</v>
      </c>
      <c r="E85" s="66" t="s">
        <v>945</v>
      </c>
      <c r="F85" s="69" t="s">
        <v>951</v>
      </c>
    </row>
    <row r="86" spans="1:6" x14ac:dyDescent="0.3">
      <c r="A86" s="65">
        <v>42555</v>
      </c>
      <c r="B86" s="66" t="s">
        <v>944</v>
      </c>
      <c r="C86" s="67">
        <v>102</v>
      </c>
      <c r="D86" s="68">
        <v>1057.74</v>
      </c>
      <c r="E86" s="66" t="s">
        <v>948</v>
      </c>
      <c r="F86" s="69" t="s">
        <v>949</v>
      </c>
    </row>
    <row r="87" spans="1:6" x14ac:dyDescent="0.3">
      <c r="A87" s="65">
        <v>42556</v>
      </c>
      <c r="B87" s="66" t="s">
        <v>944</v>
      </c>
      <c r="C87" s="67">
        <v>60</v>
      </c>
      <c r="D87" s="68">
        <v>622.19999999999993</v>
      </c>
      <c r="E87" s="66" t="s">
        <v>948</v>
      </c>
      <c r="F87" s="69" t="s">
        <v>946</v>
      </c>
    </row>
    <row r="88" spans="1:6" x14ac:dyDescent="0.3">
      <c r="A88" s="65">
        <v>42557</v>
      </c>
      <c r="B88" s="66" t="s">
        <v>944</v>
      </c>
      <c r="C88" s="67">
        <v>80</v>
      </c>
      <c r="D88" s="68">
        <v>829.59999999999991</v>
      </c>
      <c r="E88" s="66" t="s">
        <v>948</v>
      </c>
      <c r="F88" s="69" t="s">
        <v>951</v>
      </c>
    </row>
    <row r="89" spans="1:6" x14ac:dyDescent="0.3">
      <c r="A89" s="65">
        <v>42558</v>
      </c>
      <c r="B89" s="66" t="s">
        <v>947</v>
      </c>
      <c r="C89" s="67">
        <v>110</v>
      </c>
      <c r="D89" s="68">
        <v>1646.7</v>
      </c>
      <c r="E89" s="66" t="s">
        <v>945</v>
      </c>
      <c r="F89" s="69" t="s">
        <v>949</v>
      </c>
    </row>
    <row r="90" spans="1:6" x14ac:dyDescent="0.3">
      <c r="A90" s="65">
        <v>42559</v>
      </c>
      <c r="B90" s="66" t="s">
        <v>947</v>
      </c>
      <c r="C90" s="67">
        <v>77</v>
      </c>
      <c r="D90" s="68">
        <v>1152.69</v>
      </c>
      <c r="E90" s="66" t="s">
        <v>945</v>
      </c>
      <c r="F90" s="69" t="s">
        <v>946</v>
      </c>
    </row>
    <row r="91" spans="1:6" x14ac:dyDescent="0.3">
      <c r="A91" s="65">
        <v>42560</v>
      </c>
      <c r="B91" s="66" t="s">
        <v>947</v>
      </c>
      <c r="C91" s="67">
        <v>77</v>
      </c>
      <c r="D91" s="68">
        <v>1152.69</v>
      </c>
      <c r="E91" s="66" t="s">
        <v>945</v>
      </c>
      <c r="F91" s="69" t="s">
        <v>951</v>
      </c>
    </row>
    <row r="92" spans="1:6" x14ac:dyDescent="0.3">
      <c r="A92" s="65">
        <v>42561</v>
      </c>
      <c r="B92" s="66" t="s">
        <v>947</v>
      </c>
      <c r="C92" s="67">
        <v>124</v>
      </c>
      <c r="D92" s="68">
        <v>1608.28</v>
      </c>
      <c r="E92" s="66" t="s">
        <v>948</v>
      </c>
      <c r="F92" s="69" t="s">
        <v>949</v>
      </c>
    </row>
    <row r="93" spans="1:6" x14ac:dyDescent="0.3">
      <c r="A93" s="65">
        <v>42562</v>
      </c>
      <c r="B93" s="66" t="s">
        <v>947</v>
      </c>
      <c r="C93" s="67">
        <v>65</v>
      </c>
      <c r="D93" s="68">
        <v>843.05000000000007</v>
      </c>
      <c r="E93" s="66" t="s">
        <v>948</v>
      </c>
      <c r="F93" s="69" t="s">
        <v>946</v>
      </c>
    </row>
    <row r="94" spans="1:6" x14ac:dyDescent="0.3">
      <c r="A94" s="65">
        <v>42563</v>
      </c>
      <c r="B94" s="66" t="s">
        <v>947</v>
      </c>
      <c r="C94" s="67">
        <v>130</v>
      </c>
      <c r="D94" s="68">
        <v>1686.1000000000001</v>
      </c>
      <c r="E94" s="66" t="s">
        <v>948</v>
      </c>
      <c r="F94" s="69" t="s">
        <v>951</v>
      </c>
    </row>
    <row r="95" spans="1:6" x14ac:dyDescent="0.3">
      <c r="A95" s="65">
        <v>42564</v>
      </c>
      <c r="B95" s="66" t="s">
        <v>950</v>
      </c>
      <c r="C95" s="67">
        <v>275</v>
      </c>
      <c r="D95" s="68">
        <v>2136.75</v>
      </c>
      <c r="E95" s="66" t="s">
        <v>945</v>
      </c>
      <c r="F95" s="69" t="s">
        <v>949</v>
      </c>
    </row>
    <row r="96" spans="1:6" x14ac:dyDescent="0.3">
      <c r="A96" s="65">
        <v>42565</v>
      </c>
      <c r="B96" s="66" t="s">
        <v>950</v>
      </c>
      <c r="C96" s="67">
        <v>121</v>
      </c>
      <c r="D96" s="68">
        <v>940.17</v>
      </c>
      <c r="E96" s="66" t="s">
        <v>945</v>
      </c>
      <c r="F96" s="69" t="s">
        <v>946</v>
      </c>
    </row>
    <row r="97" spans="1:6" x14ac:dyDescent="0.3">
      <c r="A97" s="65">
        <v>42566</v>
      </c>
      <c r="B97" s="66" t="s">
        <v>950</v>
      </c>
      <c r="C97" s="67">
        <v>176</v>
      </c>
      <c r="D97" s="68">
        <v>1367.52</v>
      </c>
      <c r="E97" s="66" t="s">
        <v>945</v>
      </c>
      <c r="F97" s="69" t="s">
        <v>951</v>
      </c>
    </row>
    <row r="98" spans="1:6" x14ac:dyDescent="0.3">
      <c r="A98" s="65">
        <v>42567</v>
      </c>
      <c r="B98" s="66" t="s">
        <v>950</v>
      </c>
      <c r="C98" s="67">
        <v>274</v>
      </c>
      <c r="D98" s="68">
        <v>1844.0200000000002</v>
      </c>
      <c r="E98" s="66" t="s">
        <v>948</v>
      </c>
      <c r="F98" s="69" t="s">
        <v>949</v>
      </c>
    </row>
    <row r="99" spans="1:6" x14ac:dyDescent="0.3">
      <c r="A99" s="65">
        <v>42568</v>
      </c>
      <c r="B99" s="66" t="s">
        <v>950</v>
      </c>
      <c r="C99" s="67">
        <v>141</v>
      </c>
      <c r="D99" s="68">
        <v>948.93000000000006</v>
      </c>
      <c r="E99" s="66" t="s">
        <v>948</v>
      </c>
      <c r="F99" s="69" t="s">
        <v>946</v>
      </c>
    </row>
    <row r="100" spans="1:6" x14ac:dyDescent="0.3">
      <c r="A100" s="65">
        <v>42569</v>
      </c>
      <c r="B100" s="66" t="s">
        <v>950</v>
      </c>
      <c r="C100" s="67">
        <v>166</v>
      </c>
      <c r="D100" s="68">
        <v>1117.18</v>
      </c>
      <c r="E100" s="66" t="s">
        <v>948</v>
      </c>
      <c r="F100" s="69" t="s">
        <v>951</v>
      </c>
    </row>
    <row r="101" spans="1:6" x14ac:dyDescent="0.3">
      <c r="A101" s="65">
        <v>42570</v>
      </c>
      <c r="B101" s="66" t="s">
        <v>952</v>
      </c>
      <c r="C101" s="67">
        <v>99</v>
      </c>
      <c r="D101" s="68">
        <v>769.2299999999999</v>
      </c>
      <c r="E101" s="66" t="s">
        <v>945</v>
      </c>
      <c r="F101" s="69" t="s">
        <v>949</v>
      </c>
    </row>
    <row r="102" spans="1:6" x14ac:dyDescent="0.3">
      <c r="A102" s="65">
        <v>42571</v>
      </c>
      <c r="B102" s="66" t="s">
        <v>952</v>
      </c>
      <c r="C102" s="67">
        <v>55</v>
      </c>
      <c r="D102" s="68">
        <v>427.34999999999997</v>
      </c>
      <c r="E102" s="66" t="s">
        <v>945</v>
      </c>
      <c r="F102" s="69" t="s">
        <v>946</v>
      </c>
    </row>
    <row r="103" spans="1:6" x14ac:dyDescent="0.3">
      <c r="A103" s="65">
        <v>42572</v>
      </c>
      <c r="B103" s="66" t="s">
        <v>952</v>
      </c>
      <c r="C103" s="67">
        <v>132</v>
      </c>
      <c r="D103" s="68">
        <v>1025.6399999999999</v>
      </c>
      <c r="E103" s="66" t="s">
        <v>945</v>
      </c>
      <c r="F103" s="69" t="s">
        <v>951</v>
      </c>
    </row>
    <row r="104" spans="1:6" x14ac:dyDescent="0.3">
      <c r="A104" s="65">
        <v>42573</v>
      </c>
      <c r="B104" s="66" t="s">
        <v>952</v>
      </c>
      <c r="C104" s="67">
        <v>75</v>
      </c>
      <c r="D104" s="68">
        <v>504.75000000000006</v>
      </c>
      <c r="E104" s="66" t="s">
        <v>948</v>
      </c>
      <c r="F104" s="69" t="s">
        <v>949</v>
      </c>
    </row>
    <row r="105" spans="1:6" x14ac:dyDescent="0.3">
      <c r="A105" s="65">
        <v>42574</v>
      </c>
      <c r="B105" s="66" t="s">
        <v>952</v>
      </c>
      <c r="C105" s="67">
        <v>60</v>
      </c>
      <c r="D105" s="68">
        <v>403.8</v>
      </c>
      <c r="E105" s="66" t="s">
        <v>948</v>
      </c>
      <c r="F105" s="69" t="s">
        <v>946</v>
      </c>
    </row>
    <row r="106" spans="1:6" x14ac:dyDescent="0.3">
      <c r="A106" s="65">
        <v>42575</v>
      </c>
      <c r="B106" s="66" t="s">
        <v>952</v>
      </c>
      <c r="C106" s="67">
        <v>88</v>
      </c>
      <c r="D106" s="68">
        <v>592.24</v>
      </c>
      <c r="E106" s="66" t="s">
        <v>948</v>
      </c>
      <c r="F106" s="69" t="s">
        <v>951</v>
      </c>
    </row>
    <row r="107" spans="1:6" x14ac:dyDescent="0.3">
      <c r="A107" s="65">
        <v>42583</v>
      </c>
      <c r="B107" s="66" t="s">
        <v>944</v>
      </c>
      <c r="C107" s="67">
        <v>66</v>
      </c>
      <c r="D107" s="68">
        <v>790.0200000000001</v>
      </c>
      <c r="E107" s="66" t="s">
        <v>945</v>
      </c>
      <c r="F107" s="69" t="s">
        <v>949</v>
      </c>
    </row>
    <row r="108" spans="1:6" x14ac:dyDescent="0.3">
      <c r="A108" s="65">
        <v>42584</v>
      </c>
      <c r="B108" s="66" t="s">
        <v>944</v>
      </c>
      <c r="C108" s="67">
        <v>44</v>
      </c>
      <c r="D108" s="68">
        <v>526.68000000000006</v>
      </c>
      <c r="E108" s="66" t="s">
        <v>945</v>
      </c>
      <c r="F108" s="69" t="s">
        <v>946</v>
      </c>
    </row>
    <row r="109" spans="1:6" x14ac:dyDescent="0.3">
      <c r="A109" s="65">
        <v>42585</v>
      </c>
      <c r="B109" s="66" t="s">
        <v>944</v>
      </c>
      <c r="C109" s="67">
        <v>33</v>
      </c>
      <c r="D109" s="68">
        <v>395.01000000000005</v>
      </c>
      <c r="E109" s="66" t="s">
        <v>945</v>
      </c>
      <c r="F109" s="69" t="s">
        <v>951</v>
      </c>
    </row>
    <row r="110" spans="1:6" x14ac:dyDescent="0.3">
      <c r="A110" s="65">
        <v>42586</v>
      </c>
      <c r="B110" s="66" t="s">
        <v>944</v>
      </c>
      <c r="C110" s="67">
        <v>90</v>
      </c>
      <c r="D110" s="68">
        <v>933.3</v>
      </c>
      <c r="E110" s="66" t="s">
        <v>948</v>
      </c>
      <c r="F110" s="69" t="s">
        <v>949</v>
      </c>
    </row>
    <row r="111" spans="1:6" x14ac:dyDescent="0.3">
      <c r="A111" s="65">
        <v>42587</v>
      </c>
      <c r="B111" s="66" t="s">
        <v>944</v>
      </c>
      <c r="C111" s="67">
        <v>20</v>
      </c>
      <c r="D111" s="68">
        <v>207.39999999999998</v>
      </c>
      <c r="E111" s="66" t="s">
        <v>948</v>
      </c>
      <c r="F111" s="69" t="s">
        <v>946</v>
      </c>
    </row>
    <row r="112" spans="1:6" x14ac:dyDescent="0.3">
      <c r="A112" s="65">
        <v>42588</v>
      </c>
      <c r="B112" s="66" t="s">
        <v>944</v>
      </c>
      <c r="C112" s="67">
        <v>80</v>
      </c>
      <c r="D112" s="68">
        <v>829.59999999999991</v>
      </c>
      <c r="E112" s="66" t="s">
        <v>948</v>
      </c>
      <c r="F112" s="69" t="s">
        <v>951</v>
      </c>
    </row>
    <row r="113" spans="1:6" x14ac:dyDescent="0.3">
      <c r="A113" s="65">
        <v>42589</v>
      </c>
      <c r="B113" s="66" t="s">
        <v>947</v>
      </c>
      <c r="C113" s="67">
        <v>88</v>
      </c>
      <c r="D113" s="68">
        <v>1317.3600000000001</v>
      </c>
      <c r="E113" s="66" t="s">
        <v>945</v>
      </c>
      <c r="F113" s="69" t="s">
        <v>949</v>
      </c>
    </row>
    <row r="114" spans="1:6" x14ac:dyDescent="0.3">
      <c r="A114" s="65">
        <v>42590</v>
      </c>
      <c r="B114" s="66" t="s">
        <v>947</v>
      </c>
      <c r="C114" s="67">
        <v>44</v>
      </c>
      <c r="D114" s="68">
        <v>658.68000000000006</v>
      </c>
      <c r="E114" s="66" t="s">
        <v>945</v>
      </c>
      <c r="F114" s="69" t="s">
        <v>946</v>
      </c>
    </row>
    <row r="115" spans="1:6" x14ac:dyDescent="0.3">
      <c r="A115" s="65">
        <v>42591</v>
      </c>
      <c r="B115" s="66" t="s">
        <v>947</v>
      </c>
      <c r="C115" s="67">
        <v>33</v>
      </c>
      <c r="D115" s="68">
        <v>494.01000000000005</v>
      </c>
      <c r="E115" s="66" t="s">
        <v>945</v>
      </c>
      <c r="F115" s="69" t="s">
        <v>951</v>
      </c>
    </row>
    <row r="116" spans="1:6" x14ac:dyDescent="0.3">
      <c r="A116" s="65">
        <v>42592</v>
      </c>
      <c r="B116" s="66" t="s">
        <v>947</v>
      </c>
      <c r="C116" s="67">
        <v>87</v>
      </c>
      <c r="D116" s="68">
        <v>1128.3900000000001</v>
      </c>
      <c r="E116" s="66" t="s">
        <v>948</v>
      </c>
      <c r="F116" s="69" t="s">
        <v>949</v>
      </c>
    </row>
    <row r="117" spans="1:6" x14ac:dyDescent="0.3">
      <c r="A117" s="65">
        <v>42593</v>
      </c>
      <c r="B117" s="66" t="s">
        <v>947</v>
      </c>
      <c r="C117" s="67">
        <v>48</v>
      </c>
      <c r="D117" s="68">
        <v>622.56000000000006</v>
      </c>
      <c r="E117" s="66" t="s">
        <v>948</v>
      </c>
      <c r="F117" s="69" t="s">
        <v>946</v>
      </c>
    </row>
    <row r="118" spans="1:6" x14ac:dyDescent="0.3">
      <c r="A118" s="65">
        <v>42594</v>
      </c>
      <c r="B118" s="66" t="s">
        <v>947</v>
      </c>
      <c r="C118" s="67">
        <v>95</v>
      </c>
      <c r="D118" s="68">
        <v>1232.1500000000001</v>
      </c>
      <c r="E118" s="66" t="s">
        <v>948</v>
      </c>
      <c r="F118" s="69" t="s">
        <v>951</v>
      </c>
    </row>
    <row r="119" spans="1:6" x14ac:dyDescent="0.3">
      <c r="A119" s="65">
        <v>42595</v>
      </c>
      <c r="B119" s="66" t="s">
        <v>950</v>
      </c>
      <c r="C119" s="67">
        <v>187</v>
      </c>
      <c r="D119" s="68">
        <v>1452.99</v>
      </c>
      <c r="E119" s="66" t="s">
        <v>945</v>
      </c>
      <c r="F119" s="69" t="s">
        <v>949</v>
      </c>
    </row>
    <row r="120" spans="1:6" x14ac:dyDescent="0.3">
      <c r="A120" s="65">
        <v>42596</v>
      </c>
      <c r="B120" s="66" t="s">
        <v>950</v>
      </c>
      <c r="C120" s="67">
        <v>99</v>
      </c>
      <c r="D120" s="68">
        <v>769.2299999999999</v>
      </c>
      <c r="E120" s="66" t="s">
        <v>945</v>
      </c>
      <c r="F120" s="69" t="s">
        <v>946</v>
      </c>
    </row>
    <row r="121" spans="1:6" x14ac:dyDescent="0.3">
      <c r="A121" s="65">
        <v>42597</v>
      </c>
      <c r="B121" s="66" t="s">
        <v>950</v>
      </c>
      <c r="C121" s="67">
        <v>121</v>
      </c>
      <c r="D121" s="68">
        <v>940.17</v>
      </c>
      <c r="E121" s="66" t="s">
        <v>945</v>
      </c>
      <c r="F121" s="69" t="s">
        <v>951</v>
      </c>
    </row>
    <row r="122" spans="1:6" x14ac:dyDescent="0.3">
      <c r="A122" s="65">
        <v>42598</v>
      </c>
      <c r="B122" s="66" t="s">
        <v>950</v>
      </c>
      <c r="C122" s="67">
        <v>198</v>
      </c>
      <c r="D122" s="68">
        <v>1332.5400000000002</v>
      </c>
      <c r="E122" s="66" t="s">
        <v>948</v>
      </c>
      <c r="F122" s="69" t="s">
        <v>949</v>
      </c>
    </row>
    <row r="123" spans="1:6" x14ac:dyDescent="0.3">
      <c r="A123" s="65">
        <v>42599</v>
      </c>
      <c r="B123" s="66" t="s">
        <v>950</v>
      </c>
      <c r="C123" s="67">
        <v>104</v>
      </c>
      <c r="D123" s="68">
        <v>699.92000000000007</v>
      </c>
      <c r="E123" s="66" t="s">
        <v>948</v>
      </c>
      <c r="F123" s="69" t="s">
        <v>946</v>
      </c>
    </row>
    <row r="124" spans="1:6" x14ac:dyDescent="0.3">
      <c r="A124" s="65">
        <v>42600</v>
      </c>
      <c r="B124" s="66" t="s">
        <v>950</v>
      </c>
      <c r="C124" s="67">
        <v>144</v>
      </c>
      <c r="D124" s="68">
        <v>969.12000000000012</v>
      </c>
      <c r="E124" s="66" t="s">
        <v>948</v>
      </c>
      <c r="F124" s="69" t="s">
        <v>951</v>
      </c>
    </row>
    <row r="125" spans="1:6" x14ac:dyDescent="0.3">
      <c r="A125" s="65">
        <v>42601</v>
      </c>
      <c r="B125" s="66" t="s">
        <v>952</v>
      </c>
      <c r="C125" s="67">
        <v>77</v>
      </c>
      <c r="D125" s="68">
        <v>598.29</v>
      </c>
      <c r="E125" s="66" t="s">
        <v>945</v>
      </c>
      <c r="F125" s="69" t="s">
        <v>949</v>
      </c>
    </row>
    <row r="126" spans="1:6" x14ac:dyDescent="0.3">
      <c r="A126" s="65">
        <v>42602</v>
      </c>
      <c r="B126" s="66" t="s">
        <v>952</v>
      </c>
      <c r="C126" s="67">
        <v>33</v>
      </c>
      <c r="D126" s="68">
        <v>256.40999999999997</v>
      </c>
      <c r="E126" s="66" t="s">
        <v>945</v>
      </c>
      <c r="F126" s="69" t="s">
        <v>946</v>
      </c>
    </row>
    <row r="127" spans="1:6" x14ac:dyDescent="0.3">
      <c r="A127" s="65">
        <v>42603</v>
      </c>
      <c r="B127" s="66" t="s">
        <v>952</v>
      </c>
      <c r="C127" s="67">
        <v>44</v>
      </c>
      <c r="D127" s="68">
        <v>341.88</v>
      </c>
      <c r="E127" s="66" t="s">
        <v>945</v>
      </c>
      <c r="F127" s="69" t="s">
        <v>951</v>
      </c>
    </row>
    <row r="128" spans="1:6" x14ac:dyDescent="0.3">
      <c r="A128" s="65">
        <v>42604</v>
      </c>
      <c r="B128" s="66" t="s">
        <v>952</v>
      </c>
      <c r="C128" s="67">
        <v>57</v>
      </c>
      <c r="D128" s="68">
        <v>383.61</v>
      </c>
      <c r="E128" s="66" t="s">
        <v>948</v>
      </c>
      <c r="F128" s="69" t="s">
        <v>949</v>
      </c>
    </row>
    <row r="129" spans="1:6" x14ac:dyDescent="0.3">
      <c r="A129" s="65">
        <v>42605</v>
      </c>
      <c r="B129" s="66" t="s">
        <v>952</v>
      </c>
      <c r="C129" s="67">
        <v>38</v>
      </c>
      <c r="D129" s="68">
        <v>255.74</v>
      </c>
      <c r="E129" s="66" t="s">
        <v>948</v>
      </c>
      <c r="F129" s="69" t="s">
        <v>946</v>
      </c>
    </row>
    <row r="130" spans="1:6" x14ac:dyDescent="0.3">
      <c r="A130" s="65">
        <v>42606</v>
      </c>
      <c r="B130" s="66" t="s">
        <v>952</v>
      </c>
      <c r="C130" s="67">
        <v>66</v>
      </c>
      <c r="D130" s="68">
        <v>444.18</v>
      </c>
      <c r="E130" s="66" t="s">
        <v>948</v>
      </c>
      <c r="F130" s="69" t="s">
        <v>951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Customers</vt:lpstr>
      <vt:lpstr>Parts</vt:lpstr>
      <vt:lpstr>Cost and Quantity</vt:lpstr>
      <vt:lpstr>Accounts Receivable Data</vt:lpstr>
      <vt:lpstr>DVD Inventory</vt:lpstr>
      <vt:lpstr>Inventory</vt:lpstr>
      <vt:lpstr>Inventory (2)</vt:lpstr>
      <vt:lpstr>Orders</vt:lpstr>
      <vt:lpstr>'Accounts Receivable Data'!CurrentDate</vt:lpstr>
      <vt:lpstr>Customers!Northwind</vt:lpstr>
      <vt:lpstr>Product_Inventory_on_Hand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2019-07-25T14:38:47Z</dcterms:created>
  <dcterms:modified xsi:type="dcterms:W3CDTF">2019-07-25T14:55:46Z</dcterms:modified>
</cp:coreProperties>
</file>