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TYV Excel 2016/"/>
    </mc:Choice>
  </mc:AlternateContent>
  <xr:revisionPtr revIDLastSave="11" documentId="8_{86002608-EF80-4884-9D00-F8EC94F3AB57}" xr6:coauthVersionLast="43" xr6:coauthVersionMax="43" xr10:uidLastSave="{9245FB3A-D5DE-40F2-8A50-74E232A22015}"/>
  <bookViews>
    <workbookView xWindow="1950" yWindow="585" windowWidth="30540" windowHeight="21015" firstSheet="1" activeTab="5" xr2:uid="{7ADF1704-A62C-4FE6-B973-EC74307539F5}"/>
  </bookViews>
  <sheets>
    <sheet name="High, Low, Close Chart" sheetId="1" r:id="rId1"/>
    <sheet name="2016-2017 Budget" sheetId="2" r:id="rId2"/>
    <sheet name="Products By Category" sheetId="3" r:id="rId3"/>
    <sheet name="Amortization Schedule" sheetId="4" r:id="rId4"/>
    <sheet name="Company Meeting" sheetId="5" r:id="rId5"/>
    <sheet name="2016-2017 Budget (2)" sheetId="7" r:id="rId6"/>
    <sheet name="Summer Sales Promotion" sheetId="6" r:id="rId7"/>
  </sheets>
  <externalReferences>
    <externalReference r:id="rId8"/>
    <externalReference r:id="rId9"/>
  </externalReferences>
  <definedNames>
    <definedName name="OriginalRate">'Amortization Schedule'!$B$2</definedName>
    <definedName name="OriginalTerm">'Amortization Schedule'!$B$3</definedName>
    <definedName name="PaymentWithExtra">'[2]Mortgage Paydown Analysis'!#REF!</definedName>
    <definedName name="RegularPayment">'[2]Mortgage Paydown Analysis'!#REF!</definedName>
    <definedName name="RevisedTerm">'[2]Mortgage Paydown Analysis'!#REF!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4" l="1"/>
  <c r="G18" i="4" s="1"/>
  <c r="D18" i="4"/>
  <c r="C18" i="4"/>
  <c r="B18" i="4"/>
  <c r="E17" i="4"/>
  <c r="G17" i="4" s="1"/>
  <c r="D17" i="4"/>
  <c r="C17" i="4"/>
  <c r="B17" i="4"/>
  <c r="E16" i="4"/>
  <c r="G16" i="4" s="1"/>
  <c r="D16" i="4"/>
  <c r="C16" i="4"/>
  <c r="B16" i="4"/>
  <c r="E15" i="4"/>
  <c r="G15" i="4" s="1"/>
  <c r="D15" i="4"/>
  <c r="C15" i="4"/>
  <c r="B15" i="4"/>
  <c r="E14" i="4"/>
  <c r="G14" i="4" s="1"/>
  <c r="D14" i="4"/>
  <c r="C14" i="4"/>
  <c r="B14" i="4"/>
  <c r="E13" i="4"/>
  <c r="G13" i="4" s="1"/>
  <c r="D13" i="4"/>
  <c r="C13" i="4"/>
  <c r="B13" i="4"/>
  <c r="E12" i="4"/>
  <c r="G12" i="4" s="1"/>
  <c r="D12" i="4"/>
  <c r="C12" i="4"/>
  <c r="B12" i="4"/>
  <c r="E11" i="4"/>
  <c r="G11" i="4" s="1"/>
  <c r="D11" i="4"/>
  <c r="C11" i="4"/>
  <c r="B11" i="4"/>
  <c r="E10" i="4"/>
  <c r="G10" i="4" s="1"/>
  <c r="D10" i="4"/>
  <c r="C10" i="4"/>
  <c r="B10" i="4"/>
  <c r="E9" i="4"/>
  <c r="G9" i="4" s="1"/>
  <c r="D9" i="4"/>
  <c r="F18" i="4" s="1"/>
  <c r="C9" i="4"/>
  <c r="B9" i="4"/>
  <c r="F9" i="4" l="1"/>
  <c r="F10" i="4"/>
  <c r="F11" i="4"/>
  <c r="F12" i="4"/>
  <c r="F13" i="4"/>
  <c r="F14" i="4"/>
  <c r="F15" i="4"/>
  <c r="F16" i="4"/>
  <c r="F17" i="4"/>
  <c r="H20" i="1" l="1"/>
  <c r="H19" i="1"/>
</calcChain>
</file>

<file path=xl/sharedStrings.xml><?xml version="1.0" encoding="utf-8"?>
<sst xmlns="http://schemas.openxmlformats.org/spreadsheetml/2006/main" count="627" uniqueCount="189">
  <si>
    <t>Date</t>
  </si>
  <si>
    <t>High</t>
  </si>
  <si>
    <t>Low</t>
  </si>
  <si>
    <t>Close</t>
  </si>
  <si>
    <t>Volume</t>
  </si>
  <si>
    <t xml:space="preserve">Logophilia Limited - Stock Prices for August
</t>
  </si>
  <si>
    <t>Team 1</t>
    <phoneticPr fontId="0" type="noConversion"/>
  </si>
  <si>
    <t>Team 2</t>
    <phoneticPr fontId="0" type="noConversion"/>
  </si>
  <si>
    <t>Team 3</t>
    <phoneticPr fontId="0" type="noConversion"/>
  </si>
  <si>
    <t>Sales</t>
  </si>
  <si>
    <t>Division I</t>
  </si>
  <si>
    <t>Division II</t>
  </si>
  <si>
    <t>Division III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</si>
  <si>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</si>
  <si>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</si>
  <si>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</si>
  <si>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</si>
  <si>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</si>
  <si>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</si>
  <si>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</si>
  <si>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</si>
  <si>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Category Name</t>
  </si>
  <si>
    <t>Product Name</t>
  </si>
  <si>
    <t>Quantity Per Unit</t>
  </si>
  <si>
    <t>Image</t>
  </si>
  <si>
    <t>Beverages</t>
  </si>
  <si>
    <t>Chai</t>
  </si>
  <si>
    <t>10 boxes x 20 bags</t>
  </si>
  <si>
    <t>Chang</t>
  </si>
  <si>
    <t>24 - 12 oz bottles</t>
  </si>
  <si>
    <t>Chartreuse verte</t>
  </si>
  <si>
    <t>750 cc per bottle</t>
  </si>
  <si>
    <t>Côte de Blaye</t>
  </si>
  <si>
    <t>12 - 75 cl bottles</t>
  </si>
  <si>
    <t>Ipoh Coffee</t>
  </si>
  <si>
    <t>16 - 500 g tins</t>
  </si>
  <si>
    <t>Lakkalikööri</t>
  </si>
  <si>
    <t xml:space="preserve">500 ml </t>
  </si>
  <si>
    <t>Laughing Lumberjack Lager</t>
  </si>
  <si>
    <t>Outback Lager</t>
  </si>
  <si>
    <t>24 - 355 ml bottles</t>
  </si>
  <si>
    <t>Rhönbräu Klosterbier</t>
  </si>
  <si>
    <t>24 - 0.5 l bottles</t>
  </si>
  <si>
    <t>Sasquatch Ale</t>
  </si>
  <si>
    <t>Steeleye Stout</t>
  </si>
  <si>
    <t>Aniseed Syrup</t>
  </si>
  <si>
    <t>12 - 550 ml bottles</t>
  </si>
  <si>
    <t>Condiments</t>
  </si>
  <si>
    <t>Chef Anton's Cajun Seasoning</t>
  </si>
  <si>
    <t>48 - 6 oz jars</t>
  </si>
  <si>
    <t>Genen Shouyu</t>
  </si>
  <si>
    <t>24 - 250 ml bottles</t>
  </si>
  <si>
    <t>Grandma's Boysenberry Spread</t>
  </si>
  <si>
    <t>12 - 8 oz jars</t>
  </si>
  <si>
    <t>Gula Malacca</t>
  </si>
  <si>
    <t>20 - 2 kg bags</t>
  </si>
  <si>
    <t>Louisiana Fiery Hot Pepper Sauce</t>
  </si>
  <si>
    <t>32 - 8 oz bottles</t>
  </si>
  <si>
    <t>Louisiana Hot Spiced Okra</t>
  </si>
  <si>
    <t>24 - 8 oz jars</t>
  </si>
  <si>
    <t>Northwoods Cranberry Sauce</t>
  </si>
  <si>
    <t>12 - 12 oz jars</t>
  </si>
  <si>
    <t>Original Frankfurter grüne Soße</t>
  </si>
  <si>
    <t>12 boxes</t>
  </si>
  <si>
    <t>Sirop d'érable</t>
  </si>
  <si>
    <t>24 - 500 ml bottles</t>
  </si>
  <si>
    <t>Vegie-spread</t>
  </si>
  <si>
    <t>15 - 625 g jars</t>
  </si>
  <si>
    <t>Confections</t>
  </si>
  <si>
    <t>Chocolade</t>
  </si>
  <si>
    <t>10 pkgs.</t>
  </si>
  <si>
    <t>Gumbär Gummibärchen</t>
  </si>
  <si>
    <t>100 - 250 g bags</t>
  </si>
  <si>
    <t>Maxilaku</t>
  </si>
  <si>
    <t>24 - 50 g pkgs.</t>
  </si>
  <si>
    <t>NuNuCa Nuß-Nougat-Creme</t>
  </si>
  <si>
    <t>20 - 450 g glasses</t>
  </si>
  <si>
    <t>Pavlova</t>
  </si>
  <si>
    <t>32 - 500 g boxes</t>
  </si>
  <si>
    <t>Schoggi Schokolade</t>
  </si>
  <si>
    <t>100 - 100 g pieces</t>
  </si>
  <si>
    <t>Scottish Longbreads</t>
  </si>
  <si>
    <t>10 boxes x 8 pieces</t>
  </si>
  <si>
    <t>Sir Rodney's Marmalade</t>
  </si>
  <si>
    <t>30 gift boxes</t>
  </si>
  <si>
    <t>Sir Rodney's Scones</t>
  </si>
  <si>
    <t>24 pkgs. x 4 pieces</t>
  </si>
  <si>
    <t>Tarte au sucre</t>
  </si>
  <si>
    <t>48 pies</t>
  </si>
  <si>
    <t>Valkoinen suklaa</t>
  </si>
  <si>
    <t>12 - 100 g bars</t>
  </si>
  <si>
    <t>Zaanse koeken</t>
  </si>
  <si>
    <t>10 - 4 oz boxes</t>
  </si>
  <si>
    <t>Dairy Products</t>
  </si>
  <si>
    <t>Camembert Pierrot</t>
  </si>
  <si>
    <t>15 - 300 g rounds</t>
  </si>
  <si>
    <t>Fløtemysost</t>
  </si>
  <si>
    <t>10 - 500 g pkgs.</t>
  </si>
  <si>
    <t>Geitost</t>
  </si>
  <si>
    <t>500 g</t>
  </si>
  <si>
    <t>Gorgonzola Telino</t>
  </si>
  <si>
    <t>12 - 100 g pkgs</t>
  </si>
  <si>
    <t>Gudbrandsdalsost</t>
  </si>
  <si>
    <t>10 kg pkg.</t>
  </si>
  <si>
    <t>Mascarpone Fabioli</t>
  </si>
  <si>
    <t>24 - 200 g pkgs.</t>
  </si>
  <si>
    <t>Mozzarella di Giovanni</t>
  </si>
  <si>
    <t>Queso Cabrales</t>
  </si>
  <si>
    <t>1 kg pkg.</t>
  </si>
  <si>
    <t>Queso Manchego La Pastora</t>
  </si>
  <si>
    <t>Raclette Courdavault</t>
  </si>
  <si>
    <t>5 kg pkg.</t>
  </si>
  <si>
    <t>Grains/Cereals</t>
  </si>
  <si>
    <t>Filo Mix</t>
  </si>
  <si>
    <t>16 - 2 kg boxes</t>
  </si>
  <si>
    <t>Gnocchi di nonna Alice</t>
  </si>
  <si>
    <t>24 - 250 g pkgs.</t>
  </si>
  <si>
    <t>Gustaf's Knäckebröd</t>
  </si>
  <si>
    <t>24 - 500 g pkgs.</t>
  </si>
  <si>
    <t>Ravioli Angelo</t>
  </si>
  <si>
    <t>Tunnbröd</t>
  </si>
  <si>
    <t>12 - 250 g pkgs.</t>
  </si>
  <si>
    <t>Wimmers gute Semmelknödel</t>
  </si>
  <si>
    <t>20 bags x 4 pieces</t>
  </si>
  <si>
    <t>Meat/Poultry</t>
  </si>
  <si>
    <t>Pâté chinois</t>
  </si>
  <si>
    <t>24 boxes x 2 pies</t>
  </si>
  <si>
    <t>Tourtière</t>
  </si>
  <si>
    <t>16 pies</t>
  </si>
  <si>
    <t>Produce</t>
  </si>
  <si>
    <t>Longlife Tofu</t>
  </si>
  <si>
    <t>Manjimup Dried Apples</t>
  </si>
  <si>
    <t>50 - 300 g pkgs.</t>
  </si>
  <si>
    <t>Tofu</t>
  </si>
  <si>
    <t>40 - 100 g pkgs.</t>
  </si>
  <si>
    <t>Uncle Bob's Organic Dried Pears</t>
  </si>
  <si>
    <t>12 - 1 lb pkgs.</t>
  </si>
  <si>
    <t>Seafood</t>
  </si>
  <si>
    <t>Boston Crab Meat</t>
  </si>
  <si>
    <t>24 - 4 oz tins</t>
  </si>
  <si>
    <t>Carnarvon Tigers</t>
  </si>
  <si>
    <t>16 kg pkg.</t>
  </si>
  <si>
    <t>Escargots de Bourgogne</t>
  </si>
  <si>
    <t>24 pieces</t>
  </si>
  <si>
    <t>Gravad lax</t>
  </si>
  <si>
    <t>12 - 500 g pkgs.</t>
  </si>
  <si>
    <t>Ikura</t>
  </si>
  <si>
    <t>12 - 200 ml jars</t>
  </si>
  <si>
    <t>Inlagd Sill</t>
  </si>
  <si>
    <t>24 - 250 g  jars</t>
  </si>
  <si>
    <t>Jack's New England Clam Chowder</t>
  </si>
  <si>
    <t>12 - 12 oz cans</t>
  </si>
  <si>
    <t>Konbu</t>
  </si>
  <si>
    <t>2 kg box</t>
  </si>
  <si>
    <t>Nord-Ost Matjeshering</t>
  </si>
  <si>
    <t>10 - 200 g glasses</t>
  </si>
  <si>
    <t>Röd Kaviar</t>
  </si>
  <si>
    <t>24 - 150 g jars</t>
  </si>
  <si>
    <t>Røgede sild</t>
  </si>
  <si>
    <t>1k pkg.</t>
  </si>
  <si>
    <t>Spegesild</t>
  </si>
  <si>
    <t>4 - 450 g glasses</t>
  </si>
  <si>
    <t>Loan Data</t>
  </si>
  <si>
    <t>Interest Rate</t>
  </si>
  <si>
    <t>Amortization</t>
  </si>
  <si>
    <t>Principal</t>
  </si>
  <si>
    <t>Payment Type</t>
  </si>
  <si>
    <t>Period</t>
  </si>
  <si>
    <t>Payment</t>
  </si>
  <si>
    <t>Interest</t>
  </si>
  <si>
    <t>Cumulative Principal</t>
  </si>
  <si>
    <t>Cumulative Interest</t>
  </si>
  <si>
    <t>Remaining Principal</t>
  </si>
  <si>
    <t>Revenue and Profit</t>
  </si>
  <si>
    <t>SUMMER SALES PROMOTION - ORDERS</t>
  </si>
  <si>
    <t>Product</t>
  </si>
  <si>
    <t>Quantity</t>
  </si>
  <si>
    <t>Net $</t>
  </si>
  <si>
    <t>Promotion</t>
  </si>
  <si>
    <t>Advertisement</t>
  </si>
  <si>
    <t>Printer stand</t>
  </si>
  <si>
    <t>1 Free with 10</t>
  </si>
  <si>
    <t>Direct mail</t>
  </si>
  <si>
    <t>Glare filter</t>
  </si>
  <si>
    <t>Extra Discount</t>
  </si>
  <si>
    <t>Magazine</t>
  </si>
  <si>
    <t>Mouse pad</t>
  </si>
  <si>
    <t>Newspaper</t>
  </si>
  <si>
    <t>Copy holder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</si>
</sst>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\G\e\n\e\r\a\l"/>
    <numFmt numFmtId="165" formatCode="m/d"/>
    <numFmt numFmtId="166" formatCode="&quot;$&quot;#,##0"/>
    <numFmt numFmtId="167" formatCode="&quot;$&quot;#,##0.00"/>
  </numFmts>
  <fonts count="23" x14ac:knownFonts="1">
    <font>
      <sz val="10"/>
      <name val="Arial"/>
    </font>
    <font>
      <sz val="18"/>
      <color theme="3"/>
      <name val="Calibri Light"/>
      <family val="2"/>
      <scheme val="major"/>
    </font>
    <font>
      <sz val="10"/>
      <name val="Arial"/>
    </font>
    <font>
      <b/>
      <sz val="10"/>
      <name val="Arial"/>
      <family val="2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4"/>
      <color indexed="8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Times New Roman"/>
      <family val="1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164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11" fillId="0" borderId="0"/>
    <xf numFmtId="0" fontId="13" fillId="0" borderId="0"/>
    <xf numFmtId="0" fontId="2" fillId="0" borderId="0"/>
    <xf numFmtId="0" fontId="20" fillId="0" borderId="0"/>
    <xf numFmtId="0" fontId="20" fillId="0" borderId="0"/>
  </cellStyleXfs>
  <cellXfs count="42">
    <xf numFmtId="164" fontId="0" fillId="0" borderId="0" xfId="0"/>
    <xf numFmtId="164" fontId="3" fillId="0" borderId="0" xfId="0" applyFont="1" applyAlignment="1">
      <alignment wrapText="1"/>
    </xf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0" fontId="5" fillId="0" borderId="0" xfId="2" applyFont="1"/>
    <xf numFmtId="0" fontId="7" fillId="0" borderId="0" xfId="3" applyFont="1"/>
    <xf numFmtId="3" fontId="9" fillId="0" borderId="1" xfId="4" applyNumberFormat="1" applyFont="1" applyAlignment="1">
      <alignment horizontal="left"/>
    </xf>
    <xf numFmtId="3" fontId="10" fillId="0" borderId="0" xfId="2" applyNumberFormat="1" applyFont="1" applyAlignment="1">
      <alignment horizontal="left"/>
    </xf>
    <xf numFmtId="3" fontId="5" fillId="0" borderId="0" xfId="2" applyNumberFormat="1" applyFont="1" applyAlignment="1">
      <alignment horizontal="center"/>
    </xf>
    <xf numFmtId="0" fontId="12" fillId="0" borderId="0" xfId="5" applyFont="1" applyAlignment="1">
      <alignment horizontal="left"/>
    </xf>
    <xf numFmtId="0" fontId="14" fillId="0" borderId="0" xfId="6" applyFont="1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wrapText="1"/>
    </xf>
    <xf numFmtId="0" fontId="1" fillId="0" borderId="0" xfId="1" applyAlignment="1">
      <alignment horizontal="left"/>
    </xf>
    <xf numFmtId="0" fontId="15" fillId="0" borderId="0" xfId="7" applyFont="1"/>
    <xf numFmtId="0" fontId="16" fillId="0" borderId="0" xfId="7" applyFont="1" applyAlignment="1">
      <alignment horizontal="right"/>
    </xf>
    <xf numFmtId="10" fontId="17" fillId="0" borderId="0" xfId="7" applyNumberFormat="1" applyFont="1"/>
    <xf numFmtId="0" fontId="17" fillId="0" borderId="0" xfId="7" applyFont="1"/>
    <xf numFmtId="166" fontId="17" fillId="0" borderId="0" xfId="7" applyNumberFormat="1" applyFont="1"/>
    <xf numFmtId="0" fontId="18" fillId="0" borderId="0" xfId="7" applyFont="1" applyAlignment="1">
      <alignment horizontal="right"/>
    </xf>
    <xf numFmtId="8" fontId="15" fillId="0" borderId="0" xfId="7" applyNumberFormat="1" applyFont="1"/>
    <xf numFmtId="0" fontId="19" fillId="2" borderId="0" xfId="7" applyFont="1" applyFill="1" applyAlignment="1">
      <alignment horizontal="center" wrapText="1"/>
    </xf>
    <xf numFmtId="0" fontId="15" fillId="0" borderId="0" xfId="7" applyFont="1" applyAlignment="1">
      <alignment wrapText="1"/>
    </xf>
    <xf numFmtId="0" fontId="15" fillId="0" borderId="0" xfId="7" applyFont="1" applyAlignment="1">
      <alignment horizontal="center"/>
    </xf>
    <xf numFmtId="8" fontId="15" fillId="0" borderId="0" xfId="7" applyNumberFormat="1" applyFont="1" applyAlignment="1">
      <alignment horizontal="center"/>
    </xf>
    <xf numFmtId="0" fontId="1" fillId="0" borderId="0" xfId="1"/>
    <xf numFmtId="0" fontId="20" fillId="0" borderId="0" xfId="8"/>
    <xf numFmtId="0" fontId="21" fillId="0" borderId="0" xfId="9" applyFont="1" applyAlignment="1">
      <alignment horizontal="center"/>
    </xf>
    <xf numFmtId="3" fontId="21" fillId="0" borderId="0" xfId="9" applyNumberFormat="1" applyFont="1" applyAlignment="1">
      <alignment horizontal="center"/>
    </xf>
    <xf numFmtId="167" fontId="21" fillId="0" borderId="0" xfId="9" applyNumberFormat="1" applyFont="1"/>
    <xf numFmtId="0" fontId="21" fillId="0" borderId="0" xfId="9" applyFont="1"/>
    <xf numFmtId="0" fontId="22" fillId="0" borderId="4" xfId="9" applyFont="1" applyBorder="1" applyAlignment="1">
      <alignment horizontal="center"/>
    </xf>
    <xf numFmtId="0" fontId="22" fillId="0" borderId="5" xfId="9" applyFont="1" applyBorder="1" applyAlignment="1">
      <alignment horizontal="center"/>
    </xf>
    <xf numFmtId="3" fontId="22" fillId="0" borderId="5" xfId="9" applyNumberFormat="1" applyFont="1" applyBorder="1" applyAlignment="1">
      <alignment horizontal="center"/>
    </xf>
    <xf numFmtId="167" fontId="22" fillId="0" borderId="5" xfId="9" applyNumberFormat="1" applyFont="1" applyBorder="1" applyAlignment="1">
      <alignment horizontal="center"/>
    </xf>
    <xf numFmtId="0" fontId="22" fillId="0" borderId="6" xfId="9" applyFont="1" applyBorder="1" applyAlignment="1">
      <alignment horizontal="center"/>
    </xf>
    <xf numFmtId="14" fontId="21" fillId="0" borderId="7" xfId="9" applyNumberFormat="1" applyFont="1" applyBorder="1" applyAlignment="1">
      <alignment horizontal="center"/>
    </xf>
    <xf numFmtId="0" fontId="21" fillId="0" borderId="8" xfId="9" applyFont="1" applyBorder="1" applyAlignment="1">
      <alignment horizontal="center"/>
    </xf>
    <xf numFmtId="3" fontId="21" fillId="0" borderId="8" xfId="9" applyNumberFormat="1" applyFont="1" applyBorder="1" applyAlignment="1">
      <alignment horizontal="center"/>
    </xf>
    <xf numFmtId="167" fontId="21" fillId="0" borderId="8" xfId="9" applyNumberFormat="1" applyFont="1" applyBorder="1"/>
    <xf numFmtId="0" fontId="21" fillId="0" borderId="9" xfId="9" applyFont="1" applyBorder="1" applyAlignment="1">
      <alignment horizontal="center"/>
    </xf>
  </cellXfs>
  <cellStyles count="10">
    <cellStyle name="Heading 1 2" xfId="4" xr:uid="{2EDEE350-20FE-4DEE-BEED-388FDA9EAA6A}"/>
    <cellStyle name="Heading 4 2" xfId="3" xr:uid="{1319AC67-DBB6-4689-AF31-4C86289C4D93}"/>
    <cellStyle name="Normal" xfId="0" builtinId="0"/>
    <cellStyle name="Normal 2" xfId="2" xr:uid="{CC11CA14-FBD0-4D94-B0D4-BF9FE7B7EA29}"/>
    <cellStyle name="Normal 2 2" xfId="9" xr:uid="{10B17ED2-1CD5-4F1B-AC8E-694FD6B45BB1}"/>
    <cellStyle name="Normal 3" xfId="6" xr:uid="{2271464F-A2D8-46D5-9D71-886636A6691E}"/>
    <cellStyle name="Normal 4" xfId="7" xr:uid="{A5400F4F-0C9A-4EF5-BA0C-E0D3E2C4BD29}"/>
    <cellStyle name="Normal 5" xfId="8" xr:uid="{8D7B8D24-18AB-4C37-BED7-82689DBD0C59}"/>
    <cellStyle name="Normal_Sheet1" xfId="5" xr:uid="{AEBD1665-E30A-46B9-9897-8693BF96E842}"/>
    <cellStyle name="Title" xfId="1" builtinId="1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7" formatCode="&quot;$&quot;#,##0.0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'High, Low, Close Chart'!$F$1</c:f>
          <c:strCache>
            <c:ptCount val="1"/>
            <c:pt idx="0">
              <c:v>Logophilia Limited - Stock Prices for August
</c:v>
            </c:pt>
          </c:strCache>
        </c:strRef>
      </c:tx>
      <c:layout>
        <c:manualLayout>
          <c:xMode val="edge"/>
          <c:yMode val="edge"/>
          <c:x val="0.25376308799723385"/>
          <c:y val="2.6738010021474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44068859134683"/>
          <c:y val="0.21925105065193295"/>
          <c:w val="0.75483791704687808"/>
          <c:h val="0.59358211274059902"/>
        </c:manualLayout>
      </c:layout>
      <c:stockChart>
        <c:ser>
          <c:idx val="0"/>
          <c:order val="0"/>
          <c:tx>
            <c:strRef>
              <c:f>'High, Low, Close Chart'!$B$1</c:f>
              <c:strCache>
                <c:ptCount val="1"/>
                <c:pt idx="0">
                  <c:v>High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'High, Low, Close Chart'!$A$2:$A$23</c:f>
              <c:numCache>
                <c:formatCode>m/d</c:formatCode>
                <c:ptCount val="22"/>
                <c:pt idx="0">
                  <c:v>34183</c:v>
                </c:pt>
                <c:pt idx="1">
                  <c:v>34184</c:v>
                </c:pt>
                <c:pt idx="2">
                  <c:v>34185</c:v>
                </c:pt>
                <c:pt idx="3">
                  <c:v>34186</c:v>
                </c:pt>
                <c:pt idx="4">
                  <c:v>34187</c:v>
                </c:pt>
                <c:pt idx="5">
                  <c:v>34190</c:v>
                </c:pt>
                <c:pt idx="6">
                  <c:v>34191</c:v>
                </c:pt>
                <c:pt idx="7">
                  <c:v>34192</c:v>
                </c:pt>
                <c:pt idx="8">
                  <c:v>34193</c:v>
                </c:pt>
                <c:pt idx="9">
                  <c:v>34194</c:v>
                </c:pt>
                <c:pt idx="10">
                  <c:v>34197</c:v>
                </c:pt>
                <c:pt idx="11">
                  <c:v>34198</c:v>
                </c:pt>
                <c:pt idx="12">
                  <c:v>34199</c:v>
                </c:pt>
                <c:pt idx="13">
                  <c:v>34200</c:v>
                </c:pt>
                <c:pt idx="14">
                  <c:v>34201</c:v>
                </c:pt>
                <c:pt idx="15">
                  <c:v>34204</c:v>
                </c:pt>
                <c:pt idx="16">
                  <c:v>34205</c:v>
                </c:pt>
                <c:pt idx="17">
                  <c:v>34206</c:v>
                </c:pt>
                <c:pt idx="18">
                  <c:v>34207</c:v>
                </c:pt>
                <c:pt idx="19">
                  <c:v>34208</c:v>
                </c:pt>
                <c:pt idx="20">
                  <c:v>34211</c:v>
                </c:pt>
                <c:pt idx="21">
                  <c:v>34212</c:v>
                </c:pt>
              </c:numCache>
            </c:numRef>
          </c:cat>
          <c:val>
            <c:numRef>
              <c:f>'High, Low, Close Chart'!$B$2:$B$23</c:f>
              <c:numCache>
                <c:formatCode>0.00</c:formatCode>
                <c:ptCount val="22"/>
                <c:pt idx="0">
                  <c:v>19</c:v>
                </c:pt>
                <c:pt idx="1">
                  <c:v>19</c:v>
                </c:pt>
                <c:pt idx="2">
                  <c:v>20</c:v>
                </c:pt>
                <c:pt idx="3">
                  <c:v>20.5</c:v>
                </c:pt>
                <c:pt idx="4">
                  <c:v>20.25</c:v>
                </c:pt>
                <c:pt idx="5">
                  <c:v>20.25</c:v>
                </c:pt>
                <c:pt idx="6">
                  <c:v>20.5</c:v>
                </c:pt>
                <c:pt idx="7">
                  <c:v>21.75</c:v>
                </c:pt>
                <c:pt idx="8">
                  <c:v>22.5</c:v>
                </c:pt>
                <c:pt idx="9">
                  <c:v>22</c:v>
                </c:pt>
                <c:pt idx="10">
                  <c:v>21.25</c:v>
                </c:pt>
                <c:pt idx="11">
                  <c:v>21</c:v>
                </c:pt>
                <c:pt idx="12">
                  <c:v>21</c:v>
                </c:pt>
                <c:pt idx="13">
                  <c:v>21.25</c:v>
                </c:pt>
                <c:pt idx="14">
                  <c:v>21</c:v>
                </c:pt>
                <c:pt idx="15">
                  <c:v>21</c:v>
                </c:pt>
                <c:pt idx="16">
                  <c:v>22.5</c:v>
                </c:pt>
                <c:pt idx="17">
                  <c:v>24.25</c:v>
                </c:pt>
                <c:pt idx="18">
                  <c:v>23.25</c:v>
                </c:pt>
                <c:pt idx="19">
                  <c:v>22</c:v>
                </c:pt>
                <c:pt idx="20">
                  <c:v>22.25</c:v>
                </c:pt>
                <c:pt idx="2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9-4E28-B55C-07DBBB78FB04}"/>
            </c:ext>
          </c:extLst>
        </c:ser>
        <c:ser>
          <c:idx val="1"/>
          <c:order val="1"/>
          <c:tx>
            <c:strRef>
              <c:f>'High, Low, Close Chart'!$C$1</c:f>
              <c:strCache>
                <c:ptCount val="1"/>
                <c:pt idx="0">
                  <c:v>Low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'High, Low, Close Chart'!$A$2:$A$23</c:f>
              <c:numCache>
                <c:formatCode>m/d</c:formatCode>
                <c:ptCount val="22"/>
                <c:pt idx="0">
                  <c:v>34183</c:v>
                </c:pt>
                <c:pt idx="1">
                  <c:v>34184</c:v>
                </c:pt>
                <c:pt idx="2">
                  <c:v>34185</c:v>
                </c:pt>
                <c:pt idx="3">
                  <c:v>34186</c:v>
                </c:pt>
                <c:pt idx="4">
                  <c:v>34187</c:v>
                </c:pt>
                <c:pt idx="5">
                  <c:v>34190</c:v>
                </c:pt>
                <c:pt idx="6">
                  <c:v>34191</c:v>
                </c:pt>
                <c:pt idx="7">
                  <c:v>34192</c:v>
                </c:pt>
                <c:pt idx="8">
                  <c:v>34193</c:v>
                </c:pt>
                <c:pt idx="9">
                  <c:v>34194</c:v>
                </c:pt>
                <c:pt idx="10">
                  <c:v>34197</c:v>
                </c:pt>
                <c:pt idx="11">
                  <c:v>34198</c:v>
                </c:pt>
                <c:pt idx="12">
                  <c:v>34199</c:v>
                </c:pt>
                <c:pt idx="13">
                  <c:v>34200</c:v>
                </c:pt>
                <c:pt idx="14">
                  <c:v>34201</c:v>
                </c:pt>
                <c:pt idx="15">
                  <c:v>34204</c:v>
                </c:pt>
                <c:pt idx="16">
                  <c:v>34205</c:v>
                </c:pt>
                <c:pt idx="17">
                  <c:v>34206</c:v>
                </c:pt>
                <c:pt idx="18">
                  <c:v>34207</c:v>
                </c:pt>
                <c:pt idx="19">
                  <c:v>34208</c:v>
                </c:pt>
                <c:pt idx="20">
                  <c:v>34211</c:v>
                </c:pt>
                <c:pt idx="21">
                  <c:v>34212</c:v>
                </c:pt>
              </c:numCache>
            </c:numRef>
          </c:cat>
          <c:val>
            <c:numRef>
              <c:f>'High, Low, Close Chart'!$C$2:$C$23</c:f>
              <c:numCache>
                <c:formatCode>0.00</c:formatCode>
                <c:ptCount val="22"/>
                <c:pt idx="0">
                  <c:v>18.25</c:v>
                </c:pt>
                <c:pt idx="1">
                  <c:v>18.25</c:v>
                </c:pt>
                <c:pt idx="2">
                  <c:v>19.25</c:v>
                </c:pt>
                <c:pt idx="3">
                  <c:v>19</c:v>
                </c:pt>
                <c:pt idx="4">
                  <c:v>19.5</c:v>
                </c:pt>
                <c:pt idx="5">
                  <c:v>19.5</c:v>
                </c:pt>
                <c:pt idx="6">
                  <c:v>19.5</c:v>
                </c:pt>
                <c:pt idx="7">
                  <c:v>20.25</c:v>
                </c:pt>
                <c:pt idx="8">
                  <c:v>21.25</c:v>
                </c:pt>
                <c:pt idx="9">
                  <c:v>20.75</c:v>
                </c:pt>
                <c:pt idx="10">
                  <c:v>20.25</c:v>
                </c:pt>
                <c:pt idx="11">
                  <c:v>20.25</c:v>
                </c:pt>
                <c:pt idx="12">
                  <c:v>20.25</c:v>
                </c:pt>
                <c:pt idx="13">
                  <c:v>20.25</c:v>
                </c:pt>
                <c:pt idx="14">
                  <c:v>20.25</c:v>
                </c:pt>
                <c:pt idx="15">
                  <c:v>20.5</c:v>
                </c:pt>
                <c:pt idx="16">
                  <c:v>21</c:v>
                </c:pt>
                <c:pt idx="17">
                  <c:v>21.75</c:v>
                </c:pt>
                <c:pt idx="18">
                  <c:v>21.25</c:v>
                </c:pt>
                <c:pt idx="19">
                  <c:v>21.5</c:v>
                </c:pt>
                <c:pt idx="20">
                  <c:v>21.625</c:v>
                </c:pt>
                <c:pt idx="21">
                  <c:v>21.75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9-4E28-B55C-07DBBB78FB04}"/>
            </c:ext>
          </c:extLst>
        </c:ser>
        <c:ser>
          <c:idx val="2"/>
          <c:order val="2"/>
          <c:tx>
            <c:strRef>
              <c:f>'High, Low, Close Chart'!$D$1</c:f>
              <c:strCache>
                <c:ptCount val="1"/>
                <c:pt idx="0">
                  <c:v>Close</c:v>
                </c:pt>
              </c:strCache>
            </c:strRef>
          </c:tx>
          <c:spPr>
            <a:ln w="19050">
              <a:noFill/>
            </a:ln>
          </c:spPr>
          <c:marker>
            <c:symbol val="dot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'High, Low, Close Chart'!$A$2:$A$23</c:f>
              <c:numCache>
                <c:formatCode>m/d</c:formatCode>
                <c:ptCount val="22"/>
                <c:pt idx="0">
                  <c:v>34183</c:v>
                </c:pt>
                <c:pt idx="1">
                  <c:v>34184</c:v>
                </c:pt>
                <c:pt idx="2">
                  <c:v>34185</c:v>
                </c:pt>
                <c:pt idx="3">
                  <c:v>34186</c:v>
                </c:pt>
                <c:pt idx="4">
                  <c:v>34187</c:v>
                </c:pt>
                <c:pt idx="5">
                  <c:v>34190</c:v>
                </c:pt>
                <c:pt idx="6">
                  <c:v>34191</c:v>
                </c:pt>
                <c:pt idx="7">
                  <c:v>34192</c:v>
                </c:pt>
                <c:pt idx="8">
                  <c:v>34193</c:v>
                </c:pt>
                <c:pt idx="9">
                  <c:v>34194</c:v>
                </c:pt>
                <c:pt idx="10">
                  <c:v>34197</c:v>
                </c:pt>
                <c:pt idx="11">
                  <c:v>34198</c:v>
                </c:pt>
                <c:pt idx="12">
                  <c:v>34199</c:v>
                </c:pt>
                <c:pt idx="13">
                  <c:v>34200</c:v>
                </c:pt>
                <c:pt idx="14">
                  <c:v>34201</c:v>
                </c:pt>
                <c:pt idx="15">
                  <c:v>34204</c:v>
                </c:pt>
                <c:pt idx="16">
                  <c:v>34205</c:v>
                </c:pt>
                <c:pt idx="17">
                  <c:v>34206</c:v>
                </c:pt>
                <c:pt idx="18">
                  <c:v>34207</c:v>
                </c:pt>
                <c:pt idx="19">
                  <c:v>34208</c:v>
                </c:pt>
                <c:pt idx="20">
                  <c:v>34211</c:v>
                </c:pt>
                <c:pt idx="21">
                  <c:v>34212</c:v>
                </c:pt>
              </c:numCache>
            </c:numRef>
          </c:cat>
          <c:val>
            <c:numRef>
              <c:f>'High, Low, Close Chart'!$D$2:$D$23</c:f>
              <c:numCache>
                <c:formatCode>0.00</c:formatCode>
                <c:ptCount val="22"/>
                <c:pt idx="0">
                  <c:v>18.25</c:v>
                </c:pt>
                <c:pt idx="1">
                  <c:v>18.5</c:v>
                </c:pt>
                <c:pt idx="2">
                  <c:v>19</c:v>
                </c:pt>
                <c:pt idx="3">
                  <c:v>19.75</c:v>
                </c:pt>
                <c:pt idx="4">
                  <c:v>19.5</c:v>
                </c:pt>
                <c:pt idx="5">
                  <c:v>20</c:v>
                </c:pt>
                <c:pt idx="6">
                  <c:v>20.5</c:v>
                </c:pt>
                <c:pt idx="7">
                  <c:v>21</c:v>
                </c:pt>
                <c:pt idx="8">
                  <c:v>21.25</c:v>
                </c:pt>
                <c:pt idx="9">
                  <c:v>21</c:v>
                </c:pt>
                <c:pt idx="10">
                  <c:v>20.5</c:v>
                </c:pt>
                <c:pt idx="11">
                  <c:v>20.25</c:v>
                </c:pt>
                <c:pt idx="12">
                  <c:v>21</c:v>
                </c:pt>
                <c:pt idx="13">
                  <c:v>20.25</c:v>
                </c:pt>
                <c:pt idx="14">
                  <c:v>21</c:v>
                </c:pt>
                <c:pt idx="15">
                  <c:v>21</c:v>
                </c:pt>
                <c:pt idx="16">
                  <c:v>22.5</c:v>
                </c:pt>
                <c:pt idx="17">
                  <c:v>22</c:v>
                </c:pt>
                <c:pt idx="18">
                  <c:v>21.75</c:v>
                </c:pt>
                <c:pt idx="19">
                  <c:v>22</c:v>
                </c:pt>
                <c:pt idx="20">
                  <c:v>22</c:v>
                </c:pt>
                <c:pt idx="21">
                  <c:v>22.25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69-4E28-B55C-07DBBB78F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axId val="950618104"/>
        <c:axId val="1"/>
      </c:stockChart>
      <c:catAx>
        <c:axId val="95061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August, 2013</a:t>
                </a:r>
              </a:p>
            </c:rich>
          </c:tx>
          <c:layout>
            <c:manualLayout>
              <c:xMode val="edge"/>
              <c:yMode val="edge"/>
              <c:x val="0.46021456299998431"/>
              <c:y val="0.89304700548795035"/>
            </c:manualLayout>
          </c:layout>
          <c:overlay val="0"/>
          <c:spPr>
            <a:noFill/>
            <a:ln w="25400">
              <a:noFill/>
            </a:ln>
          </c:spPr>
        </c:title>
        <c:numFmt formatCode="m/d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1"/>
        <c:scaling>
          <c:orientation val="minMax"/>
          <c:min val="1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Price</a:t>
                </a:r>
              </a:p>
            </c:rich>
          </c:tx>
          <c:layout>
            <c:manualLayout>
              <c:xMode val="edge"/>
              <c:yMode val="edge"/>
              <c:x val="3.4408662988982659E-2"/>
              <c:y val="0.43850202815557143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0618104"/>
        <c:crosses val="autoZero"/>
        <c:crossBetween val="between"/>
        <c:majorUnit val="2"/>
      </c:valAx>
      <c:spPr>
        <a:solidFill>
          <a:schemeClr val="accent5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57150</xdr:rowOff>
    </xdr:from>
    <xdr:to>
      <xdr:col>18</xdr:col>
      <xdr:colOff>381000</xdr:colOff>
      <xdr:row>27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5F830E-4170-4883-ACA4-2BBAFD7073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0</xdr:row>
      <xdr:rowOff>76199</xdr:rowOff>
    </xdr:from>
    <xdr:to>
      <xdr:col>7</xdr:col>
      <xdr:colOff>485775</xdr:colOff>
      <xdr:row>9</xdr:row>
      <xdr:rowOff>85724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E52631-E3C7-46FA-B594-4681F287BB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403"/>
        <a:stretch/>
      </xdr:blipFill>
      <xdr:spPr>
        <a:xfrm>
          <a:off x="4143375" y="76199"/>
          <a:ext cx="2743200" cy="22383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0</xdr:row>
      <xdr:rowOff>0</xdr:rowOff>
    </xdr:from>
    <xdr:to>
      <xdr:col>3</xdr:col>
      <xdr:colOff>314325</xdr:colOff>
      <xdr:row>6</xdr:row>
      <xdr:rowOff>116114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48DFA4-F9AB-40D5-A1E3-579BD7549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0"/>
          <a:ext cx="2495550" cy="1544864"/>
        </a:xfrm>
        <a:prstGeom prst="rect">
          <a:avLst/>
        </a:prstGeom>
        <a:noFill/>
        <a:ln>
          <a:noFill/>
        </a:ln>
        <a:effectLst>
          <a:outerShdw blurRad="190500" dist="228600" dir="270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Char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Lo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umn Categories"/>
      <sheetName val="Row Categories"/>
      <sheetName val="Area Chart"/>
      <sheetName val="Bar Chart"/>
      <sheetName val="Column Chart"/>
      <sheetName val="Stacked Column Chart"/>
      <sheetName val="Line Chart"/>
      <sheetName val="Line Chart-Custom X Axis Labels"/>
      <sheetName val="High, Low, Close Chart"/>
      <sheetName val="Pie Chart"/>
      <sheetName val="Radar Chart"/>
      <sheetName val="XY (Scatter) Chart"/>
      <sheetName val="Doughnut Chart"/>
      <sheetName val="Plain Sales"/>
      <sheetName val="Sales with Legend"/>
      <sheetName val="What-If"/>
      <sheetName val="Sales"/>
      <sheetName val="Picture Chart"/>
      <sheetName val="Sheet12"/>
      <sheetName val="Sheet14"/>
      <sheetName val="Sheet15"/>
      <sheetName val="Sheet16"/>
      <sheetName val="Char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B1" t="str">
            <v>High</v>
          </cell>
          <cell r="C1" t="str">
            <v>Low</v>
          </cell>
          <cell r="D1" t="str">
            <v>Close</v>
          </cell>
          <cell r="F1" t="str">
            <v xml:space="preserve">Logophilia Limited - Stock Prices for August
</v>
          </cell>
        </row>
        <row r="2">
          <cell r="A2">
            <v>34183</v>
          </cell>
          <cell r="B2">
            <v>19</v>
          </cell>
          <cell r="C2">
            <v>18.25</v>
          </cell>
          <cell r="D2">
            <v>18.25</v>
          </cell>
        </row>
        <row r="3">
          <cell r="A3">
            <v>34184</v>
          </cell>
          <cell r="B3">
            <v>19</v>
          </cell>
          <cell r="C3">
            <v>18.25</v>
          </cell>
          <cell r="D3">
            <v>18.5</v>
          </cell>
        </row>
        <row r="4">
          <cell r="A4">
            <v>34185</v>
          </cell>
          <cell r="B4">
            <v>20</v>
          </cell>
          <cell r="C4">
            <v>19.25</v>
          </cell>
          <cell r="D4">
            <v>19</v>
          </cell>
        </row>
        <row r="5">
          <cell r="A5">
            <v>34186</v>
          </cell>
          <cell r="B5">
            <v>20.5</v>
          </cell>
          <cell r="C5">
            <v>19</v>
          </cell>
          <cell r="D5">
            <v>19.75</v>
          </cell>
        </row>
        <row r="6">
          <cell r="A6">
            <v>34187</v>
          </cell>
          <cell r="B6">
            <v>20.25</v>
          </cell>
          <cell r="C6">
            <v>19.5</v>
          </cell>
          <cell r="D6">
            <v>19.5</v>
          </cell>
        </row>
        <row r="7">
          <cell r="A7">
            <v>34190</v>
          </cell>
          <cell r="B7">
            <v>20.25</v>
          </cell>
          <cell r="C7">
            <v>19.5</v>
          </cell>
          <cell r="D7">
            <v>20</v>
          </cell>
        </row>
        <row r="8">
          <cell r="A8">
            <v>34191</v>
          </cell>
          <cell r="B8">
            <v>20.5</v>
          </cell>
          <cell r="C8">
            <v>19.5</v>
          </cell>
          <cell r="D8">
            <v>20.5</v>
          </cell>
        </row>
        <row r="9">
          <cell r="A9">
            <v>34192</v>
          </cell>
          <cell r="B9">
            <v>21.75</v>
          </cell>
          <cell r="C9">
            <v>20.25</v>
          </cell>
          <cell r="D9">
            <v>21</v>
          </cell>
        </row>
        <row r="10">
          <cell r="A10">
            <v>34193</v>
          </cell>
          <cell r="B10">
            <v>22.5</v>
          </cell>
          <cell r="C10">
            <v>21.25</v>
          </cell>
          <cell r="D10">
            <v>21.25</v>
          </cell>
        </row>
        <row r="11">
          <cell r="A11">
            <v>34194</v>
          </cell>
          <cell r="B11">
            <v>22</v>
          </cell>
          <cell r="C11">
            <v>20.75</v>
          </cell>
          <cell r="D11">
            <v>21</v>
          </cell>
        </row>
        <row r="12">
          <cell r="A12">
            <v>34197</v>
          </cell>
          <cell r="B12">
            <v>21.25</v>
          </cell>
          <cell r="C12">
            <v>20.25</v>
          </cell>
          <cell r="D12">
            <v>20.5</v>
          </cell>
        </row>
        <row r="13">
          <cell r="A13">
            <v>34198</v>
          </cell>
          <cell r="B13">
            <v>21</v>
          </cell>
          <cell r="C13">
            <v>20.25</v>
          </cell>
          <cell r="D13">
            <v>20.25</v>
          </cell>
        </row>
        <row r="14">
          <cell r="A14">
            <v>34199</v>
          </cell>
          <cell r="B14">
            <v>21</v>
          </cell>
          <cell r="C14">
            <v>20.25</v>
          </cell>
          <cell r="D14">
            <v>21</v>
          </cell>
        </row>
        <row r="15">
          <cell r="A15">
            <v>34200</v>
          </cell>
          <cell r="B15">
            <v>21.25</v>
          </cell>
          <cell r="C15">
            <v>20.25</v>
          </cell>
          <cell r="D15">
            <v>20.25</v>
          </cell>
        </row>
        <row r="16">
          <cell r="A16">
            <v>34201</v>
          </cell>
          <cell r="B16">
            <v>21</v>
          </cell>
          <cell r="C16">
            <v>20.25</v>
          </cell>
          <cell r="D16">
            <v>21</v>
          </cell>
        </row>
        <row r="17">
          <cell r="A17">
            <v>34204</v>
          </cell>
          <cell r="B17">
            <v>21</v>
          </cell>
          <cell r="C17">
            <v>20.5</v>
          </cell>
          <cell r="D17">
            <v>21</v>
          </cell>
        </row>
        <row r="18">
          <cell r="A18">
            <v>34205</v>
          </cell>
          <cell r="B18">
            <v>22.5</v>
          </cell>
          <cell r="C18">
            <v>21</v>
          </cell>
          <cell r="D18">
            <v>22.5</v>
          </cell>
        </row>
        <row r="19">
          <cell r="A19">
            <v>34206</v>
          </cell>
          <cell r="B19">
            <v>24.25</v>
          </cell>
          <cell r="C19">
            <v>21.75</v>
          </cell>
          <cell r="D19">
            <v>22</v>
          </cell>
        </row>
        <row r="20">
          <cell r="A20">
            <v>34207</v>
          </cell>
          <cell r="B20">
            <v>23.25</v>
          </cell>
          <cell r="C20">
            <v>21.25</v>
          </cell>
          <cell r="D20">
            <v>21.75</v>
          </cell>
        </row>
        <row r="21">
          <cell r="A21">
            <v>34208</v>
          </cell>
          <cell r="B21">
            <v>22</v>
          </cell>
          <cell r="C21">
            <v>21.5</v>
          </cell>
          <cell r="D21">
            <v>22</v>
          </cell>
        </row>
        <row r="22">
          <cell r="A22">
            <v>34211</v>
          </cell>
          <cell r="B22">
            <v>22.25</v>
          </cell>
          <cell r="C22">
            <v>21.625</v>
          </cell>
          <cell r="D22">
            <v>22</v>
          </cell>
        </row>
        <row r="23">
          <cell r="A23">
            <v>34212</v>
          </cell>
          <cell r="B23">
            <v>23</v>
          </cell>
          <cell r="C23">
            <v>21.75</v>
          </cell>
          <cell r="D23">
            <v>22.25</v>
          </cell>
        </row>
      </sheetData>
      <sheetData sheetId="9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8721FC-9320-4212-B540-CBB9C250CB04}" name="Orders" displayName="Orders" ref="A9:F130" totalsRowShown="0" headerRowDxfId="9" dataDxfId="8" headerRowBorderDxfId="6" tableBorderDxfId="7" headerRowCellStyle="Normal 2">
  <autoFilter ref="A9:F130" xr:uid="{00000000-0009-0000-0100-000004000000}"/>
  <tableColumns count="6">
    <tableColumn id="1" xr3:uid="{F51EE2DB-21C8-4C7D-930A-AB8D659C7E01}" name="Date" dataDxfId="5" dataCellStyle="Normal 2"/>
    <tableColumn id="2" xr3:uid="{6E5B6B65-268F-42FD-AAAD-DAF487BDCB7E}" name="Product" dataDxfId="4" dataCellStyle="Normal 2"/>
    <tableColumn id="3" xr3:uid="{054FBECD-D987-4AD9-A891-F99B330A69C1}" name="Quantity" dataDxfId="3" dataCellStyle="Normal 2"/>
    <tableColumn id="4" xr3:uid="{18EB75C6-1DBA-444E-A8AD-C4EE10C58733}" name="Net $" dataDxfId="2" dataCellStyle="Normal 2"/>
    <tableColumn id="5" xr3:uid="{4CB486BE-3F75-4A87-A689-6B743CFBF580}" name="Promotion" dataDxfId="1" dataCellStyle="Normal 2"/>
    <tableColumn id="6" xr3:uid="{36985C60-DF1C-4787-854A-5F2EF2E8143B}" name="Advertisement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66A89-A2C2-4A1C-AF98-D6158EB01A84}">
  <sheetPr codeName="Sheet9"/>
  <dimension ref="A1:H23"/>
  <sheetViews>
    <sheetView showGridLines="0" workbookViewId="0">
      <selection activeCell="O1" sqref="O1:O3"/>
    </sheetView>
  </sheetViews>
  <sheetFormatPr defaultColWidth="8.85546875" defaultRowHeight="12.75" x14ac:dyDescent="0.2"/>
  <sheetData>
    <row r="1" spans="1:6" ht="10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</row>
    <row r="2" spans="1:6" x14ac:dyDescent="0.2">
      <c r="A2" s="2">
        <v>34183</v>
      </c>
      <c r="B2" s="3">
        <v>19</v>
      </c>
      <c r="C2" s="3">
        <v>18.25</v>
      </c>
      <c r="D2" s="3">
        <v>18.25</v>
      </c>
      <c r="E2" s="4">
        <v>18000</v>
      </c>
    </row>
    <row r="3" spans="1:6" x14ac:dyDescent="0.2">
      <c r="A3" s="2">
        <v>34184</v>
      </c>
      <c r="B3" s="3">
        <v>19</v>
      </c>
      <c r="C3" s="3">
        <v>18.25</v>
      </c>
      <c r="D3" s="3">
        <v>18.5</v>
      </c>
      <c r="E3" s="4">
        <v>47500</v>
      </c>
    </row>
    <row r="4" spans="1:6" x14ac:dyDescent="0.2">
      <c r="A4" s="2">
        <v>34185</v>
      </c>
      <c r="B4" s="3">
        <v>20</v>
      </c>
      <c r="C4" s="3">
        <v>19.25</v>
      </c>
      <c r="D4" s="3">
        <v>19</v>
      </c>
      <c r="E4" s="4">
        <v>73900</v>
      </c>
    </row>
    <row r="5" spans="1:6" x14ac:dyDescent="0.2">
      <c r="A5" s="2">
        <v>34186</v>
      </c>
      <c r="B5" s="3">
        <v>20.5</v>
      </c>
      <c r="C5" s="3">
        <v>19</v>
      </c>
      <c r="D5" s="3">
        <v>19.75</v>
      </c>
      <c r="E5" s="4">
        <v>83300</v>
      </c>
    </row>
    <row r="6" spans="1:6" x14ac:dyDescent="0.2">
      <c r="A6" s="2">
        <v>34187</v>
      </c>
      <c r="B6" s="3">
        <v>20.25</v>
      </c>
      <c r="C6" s="3">
        <v>19.5</v>
      </c>
      <c r="D6" s="3">
        <v>19.5</v>
      </c>
      <c r="E6" s="4">
        <v>27200</v>
      </c>
    </row>
    <row r="7" spans="1:6" x14ac:dyDescent="0.2">
      <c r="A7" s="2">
        <v>34190</v>
      </c>
      <c r="B7" s="3">
        <v>20.25</v>
      </c>
      <c r="C7" s="3">
        <v>19.5</v>
      </c>
      <c r="D7" s="3">
        <v>20</v>
      </c>
      <c r="E7" s="4">
        <v>8800</v>
      </c>
    </row>
    <row r="8" spans="1:6" x14ac:dyDescent="0.2">
      <c r="A8" s="2">
        <v>34191</v>
      </c>
      <c r="B8" s="3">
        <v>20.5</v>
      </c>
      <c r="C8" s="3">
        <v>19.5</v>
      </c>
      <c r="D8" s="3">
        <v>20.5</v>
      </c>
      <c r="E8" s="4">
        <v>38790</v>
      </c>
    </row>
    <row r="9" spans="1:6" x14ac:dyDescent="0.2">
      <c r="A9" s="2">
        <v>34192</v>
      </c>
      <c r="B9" s="3">
        <v>21.75</v>
      </c>
      <c r="C9" s="3">
        <v>20.25</v>
      </c>
      <c r="D9" s="3">
        <v>21</v>
      </c>
      <c r="E9" s="4">
        <v>25620</v>
      </c>
    </row>
    <row r="10" spans="1:6" x14ac:dyDescent="0.2">
      <c r="A10" s="2">
        <v>34193</v>
      </c>
      <c r="B10" s="3">
        <v>22.5</v>
      </c>
      <c r="C10" s="3">
        <v>21.25</v>
      </c>
      <c r="D10" s="3">
        <v>21.25</v>
      </c>
      <c r="E10" s="4">
        <v>40800</v>
      </c>
    </row>
    <row r="11" spans="1:6" x14ac:dyDescent="0.2">
      <c r="A11" s="2">
        <v>34194</v>
      </c>
      <c r="B11" s="3">
        <v>22</v>
      </c>
      <c r="C11" s="3">
        <v>20.75</v>
      </c>
      <c r="D11" s="3">
        <v>21</v>
      </c>
      <c r="E11" s="4">
        <v>47900</v>
      </c>
    </row>
    <row r="12" spans="1:6" x14ac:dyDescent="0.2">
      <c r="A12" s="2">
        <v>34197</v>
      </c>
      <c r="B12" s="3">
        <v>21.25</v>
      </c>
      <c r="C12" s="3">
        <v>20.25</v>
      </c>
      <c r="D12" s="3">
        <v>20.5</v>
      </c>
      <c r="E12" s="4">
        <v>33800</v>
      </c>
    </row>
    <row r="13" spans="1:6" x14ac:dyDescent="0.2">
      <c r="A13" s="2">
        <v>34198</v>
      </c>
      <c r="B13" s="3">
        <v>21</v>
      </c>
      <c r="C13" s="3">
        <v>20.25</v>
      </c>
      <c r="D13" s="3">
        <v>20.25</v>
      </c>
      <c r="E13" s="4">
        <v>27200</v>
      </c>
    </row>
    <row r="14" spans="1:6" x14ac:dyDescent="0.2">
      <c r="A14" s="2">
        <v>34199</v>
      </c>
      <c r="B14" s="3">
        <v>21</v>
      </c>
      <c r="C14" s="3">
        <v>20.25</v>
      </c>
      <c r="D14" s="3">
        <v>21</v>
      </c>
      <c r="E14" s="4">
        <v>12200</v>
      </c>
    </row>
    <row r="15" spans="1:6" x14ac:dyDescent="0.2">
      <c r="A15" s="2">
        <v>34200</v>
      </c>
      <c r="B15" s="3">
        <v>21.25</v>
      </c>
      <c r="C15" s="3">
        <v>20.25</v>
      </c>
      <c r="D15" s="3">
        <v>20.25</v>
      </c>
      <c r="E15" s="4">
        <v>17000</v>
      </c>
    </row>
    <row r="16" spans="1:6" x14ac:dyDescent="0.2">
      <c r="A16" s="2">
        <v>34201</v>
      </c>
      <c r="B16" s="3">
        <v>21</v>
      </c>
      <c r="C16" s="3">
        <v>20.25</v>
      </c>
      <c r="D16" s="3">
        <v>21</v>
      </c>
      <c r="E16" s="4">
        <v>27000</v>
      </c>
    </row>
    <row r="17" spans="1:8" x14ac:dyDescent="0.2">
      <c r="A17" s="2">
        <v>34204</v>
      </c>
      <c r="B17" s="3">
        <v>21</v>
      </c>
      <c r="C17" s="3">
        <v>20.5</v>
      </c>
      <c r="D17" s="3">
        <v>21</v>
      </c>
      <c r="E17" s="4">
        <v>11500</v>
      </c>
    </row>
    <row r="18" spans="1:8" x14ac:dyDescent="0.2">
      <c r="A18" s="2">
        <v>34205</v>
      </c>
      <c r="B18" s="3">
        <v>22.5</v>
      </c>
      <c r="C18" s="3">
        <v>21</v>
      </c>
      <c r="D18" s="3">
        <v>22.5</v>
      </c>
      <c r="E18" s="4">
        <v>60800</v>
      </c>
    </row>
    <row r="19" spans="1:8" x14ac:dyDescent="0.2">
      <c r="A19" s="2">
        <v>34206</v>
      </c>
      <c r="B19" s="3">
        <v>24.25</v>
      </c>
      <c r="C19" s="3">
        <v>21.75</v>
      </c>
      <c r="D19" s="3">
        <v>22</v>
      </c>
      <c r="E19" s="4">
        <v>20480</v>
      </c>
      <c r="H19" t="str">
        <f ca="1">CELL("filename")</f>
        <v>https://d.docs.live.net/b1777c78eef3b74d/Workbooks/TYV Excel 2016/[Chapter14.xlsx]2016-2017 Team Budget</v>
      </c>
    </row>
    <row r="20" spans="1:8" x14ac:dyDescent="0.2">
      <c r="A20" s="2">
        <v>34207</v>
      </c>
      <c r="B20" s="3">
        <v>23.25</v>
      </c>
      <c r="C20" s="3">
        <v>21.25</v>
      </c>
      <c r="D20" s="3">
        <v>21.75</v>
      </c>
      <c r="E20" s="4">
        <v>25600</v>
      </c>
      <c r="H20" s="4" t="str">
        <f ca="1">RIGHT(CELL("filename",A1),LEN(CELL("filename",A1))-FIND("]",CELL("filename",A1)))</f>
        <v>High, Low, Close Chart</v>
      </c>
    </row>
    <row r="21" spans="1:8" x14ac:dyDescent="0.2">
      <c r="A21" s="2">
        <v>34208</v>
      </c>
      <c r="B21" s="3">
        <v>22</v>
      </c>
      <c r="C21" s="3">
        <v>21.5</v>
      </c>
      <c r="D21" s="3">
        <v>22</v>
      </c>
      <c r="E21" s="4">
        <v>10900</v>
      </c>
    </row>
    <row r="22" spans="1:8" x14ac:dyDescent="0.2">
      <c r="A22" s="2">
        <v>34211</v>
      </c>
      <c r="B22" s="3">
        <v>22.25</v>
      </c>
      <c r="C22" s="3">
        <v>21.625</v>
      </c>
      <c r="D22" s="3">
        <v>22</v>
      </c>
      <c r="E22" s="4">
        <v>14500</v>
      </c>
    </row>
    <row r="23" spans="1:8" x14ac:dyDescent="0.2">
      <c r="A23" s="2">
        <v>34212</v>
      </c>
      <c r="B23" s="3">
        <v>23</v>
      </c>
      <c r="C23" s="3">
        <v>21.75</v>
      </c>
      <c r="D23" s="3">
        <v>22.25</v>
      </c>
      <c r="E23" s="4">
        <v>42000</v>
      </c>
    </row>
  </sheetData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2DCDC-01FD-4B92-B306-60F6C1029F12}">
  <sheetPr published="0" codeName="Sheet5"/>
  <dimension ref="A1:D13"/>
  <sheetViews>
    <sheetView workbookViewId="0"/>
  </sheetViews>
  <sheetFormatPr defaultColWidth="12.5703125" defaultRowHeight="18.75" x14ac:dyDescent="0.3"/>
  <cols>
    <col min="1" max="1" width="20.5703125" style="5" bestFit="1" customWidth="1"/>
    <col min="2" max="16384" width="12.5703125" style="5"/>
  </cols>
  <sheetData>
    <row r="1" spans="1:4" ht="21" x14ac:dyDescent="0.35">
      <c r="B1" s="6" t="s">
        <v>6</v>
      </c>
      <c r="C1" s="6" t="s">
        <v>7</v>
      </c>
      <c r="D1" s="6" t="s">
        <v>8</v>
      </c>
    </row>
    <row r="2" spans="1:4" ht="20.25" thickBot="1" x14ac:dyDescent="0.35">
      <c r="A2" s="7" t="s">
        <v>9</v>
      </c>
      <c r="B2" s="7"/>
      <c r="C2" s="7"/>
      <c r="D2" s="7"/>
    </row>
    <row r="3" spans="1:4" ht="19.5" thickTop="1" x14ac:dyDescent="0.3">
      <c r="A3" s="8" t="s">
        <v>10</v>
      </c>
      <c r="B3" s="9">
        <v>294000</v>
      </c>
      <c r="C3" s="9">
        <v>323400</v>
      </c>
      <c r="D3" s="9">
        <v>279300</v>
      </c>
    </row>
    <row r="4" spans="1:4" x14ac:dyDescent="0.3">
      <c r="A4" s="8" t="s">
        <v>11</v>
      </c>
      <c r="B4" s="9">
        <v>358550</v>
      </c>
      <c r="C4" s="9">
        <v>394405.00000000006</v>
      </c>
      <c r="D4" s="9">
        <v>340622.5</v>
      </c>
    </row>
    <row r="5" spans="1:4" x14ac:dyDescent="0.3">
      <c r="A5" s="8" t="s">
        <v>12</v>
      </c>
      <c r="B5" s="9">
        <v>310000</v>
      </c>
      <c r="C5" s="9">
        <v>341000</v>
      </c>
      <c r="D5" s="9">
        <v>294500</v>
      </c>
    </row>
    <row r="6" spans="1:4" ht="20.25" thickBot="1" x14ac:dyDescent="0.35">
      <c r="A6" s="7" t="s">
        <v>13</v>
      </c>
      <c r="B6" s="7"/>
      <c r="C6" s="7"/>
      <c r="D6" s="7"/>
    </row>
    <row r="7" spans="1:4" ht="19.5" thickTop="1" x14ac:dyDescent="0.3">
      <c r="A7" s="8" t="s">
        <v>14</v>
      </c>
      <c r="B7" s="9">
        <v>77004</v>
      </c>
      <c r="C7" s="9">
        <v>84704.400000000009</v>
      </c>
      <c r="D7" s="9">
        <v>73153.8</v>
      </c>
    </row>
    <row r="8" spans="1:4" x14ac:dyDescent="0.3">
      <c r="A8" s="8" t="s">
        <v>15</v>
      </c>
      <c r="B8" s="9">
        <v>60550</v>
      </c>
      <c r="C8" s="9">
        <v>66605</v>
      </c>
      <c r="D8" s="9">
        <v>57522.5</v>
      </c>
    </row>
    <row r="9" spans="1:4" x14ac:dyDescent="0.3">
      <c r="A9" s="8" t="s">
        <v>16</v>
      </c>
      <c r="B9" s="9">
        <v>25200</v>
      </c>
      <c r="C9" s="9">
        <v>27720.000000000004</v>
      </c>
      <c r="D9" s="9">
        <v>23940</v>
      </c>
    </row>
    <row r="10" spans="1:4" x14ac:dyDescent="0.3">
      <c r="A10" s="8" t="s">
        <v>17</v>
      </c>
      <c r="B10" s="9">
        <v>15950</v>
      </c>
      <c r="C10" s="9">
        <v>17545</v>
      </c>
      <c r="D10" s="9">
        <v>15152.5</v>
      </c>
    </row>
    <row r="11" spans="1:4" x14ac:dyDescent="0.3">
      <c r="A11" s="8" t="s">
        <v>18</v>
      </c>
      <c r="B11" s="9">
        <v>201500</v>
      </c>
      <c r="C11" s="9">
        <v>251650</v>
      </c>
      <c r="D11" s="9">
        <v>191425</v>
      </c>
    </row>
    <row r="12" spans="1:4" x14ac:dyDescent="0.3">
      <c r="A12" s="8" t="s">
        <v>19</v>
      </c>
      <c r="B12" s="9">
        <v>176250</v>
      </c>
      <c r="C12" s="9">
        <v>193875.00000000003</v>
      </c>
      <c r="D12" s="9">
        <v>167437.5</v>
      </c>
    </row>
    <row r="13" spans="1:4" x14ac:dyDescent="0.3">
      <c r="A13" s="8" t="s">
        <v>20</v>
      </c>
      <c r="B13" s="9">
        <v>7200</v>
      </c>
      <c r="C13" s="9">
        <v>7920.0000000000009</v>
      </c>
      <c r="D13" s="9">
        <v>6840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353FB-4F60-4AAB-810A-F4D92F6D105A}">
  <sheetPr codeName="Sheet1"/>
  <dimension ref="A1:D69"/>
  <sheetViews>
    <sheetView workbookViewId="0">
      <pane ySplit="1" topLeftCell="A2" activePane="bottomLeft" state="frozen"/>
      <selection pane="bottomLeft" activeCell="D6" sqref="D6"/>
    </sheetView>
  </sheetViews>
  <sheetFormatPr defaultRowHeight="70.5" customHeight="1" x14ac:dyDescent="0.3"/>
  <cols>
    <col min="1" max="1" width="18.85546875" style="11" bestFit="1" customWidth="1"/>
    <col min="2" max="2" width="49.7109375" style="11" customWidth="1"/>
    <col min="3" max="3" width="24.42578125" style="11" customWidth="1"/>
    <col min="4" max="4" width="27.85546875" style="11" customWidth="1"/>
    <col min="5" max="16384" width="9.140625" style="11"/>
  </cols>
  <sheetData>
    <row r="1" spans="1:4" ht="18.75" x14ac:dyDescent="0.3">
      <c r="A1" s="10" t="s">
        <v>21</v>
      </c>
      <c r="B1" s="10" t="s">
        <v>22</v>
      </c>
      <c r="C1" s="10" t="s">
        <v>23</v>
      </c>
      <c r="D1" s="10" t="s">
        <v>24</v>
      </c>
    </row>
    <row r="2" spans="1:4" ht="70.5" customHeight="1" x14ac:dyDescent="0.3">
      <c r="A2" s="12" t="s">
        <v>25</v>
      </c>
      <c r="B2" s="12" t="s">
        <v>26</v>
      </c>
      <c r="C2" s="12" t="s">
        <v>27</v>
      </c>
    </row>
    <row r="3" spans="1:4" ht="70.5" customHeight="1" x14ac:dyDescent="0.3">
      <c r="A3" s="12" t="s">
        <v>25</v>
      </c>
      <c r="B3" s="13" t="s">
        <v>28</v>
      </c>
      <c r="C3" s="13" t="s">
        <v>29</v>
      </c>
    </row>
    <row r="4" spans="1:4" ht="70.5" customHeight="1" x14ac:dyDescent="0.3">
      <c r="A4" s="12" t="s">
        <v>25</v>
      </c>
      <c r="B4" s="13" t="s">
        <v>30</v>
      </c>
      <c r="C4" s="13" t="s">
        <v>31</v>
      </c>
    </row>
    <row r="5" spans="1:4" ht="70.5" customHeight="1" x14ac:dyDescent="0.3">
      <c r="A5" s="12" t="s">
        <v>25</v>
      </c>
      <c r="B5" s="13" t="s">
        <v>32</v>
      </c>
      <c r="C5" s="13" t="s">
        <v>33</v>
      </c>
    </row>
    <row r="6" spans="1:4" ht="70.5" customHeight="1" x14ac:dyDescent="0.3">
      <c r="A6" s="12" t="s">
        <v>25</v>
      </c>
      <c r="B6" s="13" t="s">
        <v>34</v>
      </c>
      <c r="C6" s="13" t="s">
        <v>35</v>
      </c>
    </row>
    <row r="7" spans="1:4" ht="70.5" customHeight="1" x14ac:dyDescent="0.3">
      <c r="A7" s="12" t="s">
        <v>25</v>
      </c>
      <c r="B7" s="13" t="s">
        <v>36</v>
      </c>
      <c r="C7" s="13" t="s">
        <v>37</v>
      </c>
    </row>
    <row r="8" spans="1:4" ht="70.5" customHeight="1" x14ac:dyDescent="0.3">
      <c r="A8" s="12" t="s">
        <v>25</v>
      </c>
      <c r="B8" s="13" t="s">
        <v>38</v>
      </c>
      <c r="C8" s="13" t="s">
        <v>29</v>
      </c>
    </row>
    <row r="9" spans="1:4" ht="70.5" customHeight="1" x14ac:dyDescent="0.3">
      <c r="A9" s="12" t="s">
        <v>25</v>
      </c>
      <c r="B9" s="13" t="s">
        <v>39</v>
      </c>
      <c r="C9" s="13" t="s">
        <v>40</v>
      </c>
    </row>
    <row r="10" spans="1:4" ht="70.5" customHeight="1" x14ac:dyDescent="0.3">
      <c r="A10" s="12" t="s">
        <v>25</v>
      </c>
      <c r="B10" s="13" t="s">
        <v>41</v>
      </c>
      <c r="C10" s="13" t="s">
        <v>42</v>
      </c>
    </row>
    <row r="11" spans="1:4" ht="70.5" customHeight="1" x14ac:dyDescent="0.3">
      <c r="A11" s="12" t="s">
        <v>25</v>
      </c>
      <c r="B11" s="13" t="s">
        <v>43</v>
      </c>
      <c r="C11" s="13" t="s">
        <v>29</v>
      </c>
    </row>
    <row r="12" spans="1:4" ht="70.5" customHeight="1" x14ac:dyDescent="0.3">
      <c r="A12" s="12" t="s">
        <v>25</v>
      </c>
      <c r="B12" s="13" t="s">
        <v>44</v>
      </c>
      <c r="C12" s="13" t="s">
        <v>29</v>
      </c>
    </row>
    <row r="13" spans="1:4" ht="70.5" customHeight="1" x14ac:dyDescent="0.3">
      <c r="A13" s="12" t="s">
        <v>25</v>
      </c>
      <c r="B13" s="13" t="s">
        <v>45</v>
      </c>
      <c r="C13" s="13" t="s">
        <v>46</v>
      </c>
    </row>
    <row r="14" spans="1:4" ht="70.5" customHeight="1" x14ac:dyDescent="0.3">
      <c r="A14" s="13" t="s">
        <v>47</v>
      </c>
      <c r="B14" s="13" t="s">
        <v>48</v>
      </c>
      <c r="C14" s="13" t="s">
        <v>49</v>
      </c>
    </row>
    <row r="15" spans="1:4" ht="70.5" customHeight="1" x14ac:dyDescent="0.3">
      <c r="A15" s="13" t="s">
        <v>47</v>
      </c>
      <c r="B15" s="13" t="s">
        <v>50</v>
      </c>
      <c r="C15" s="13" t="s">
        <v>51</v>
      </c>
    </row>
    <row r="16" spans="1:4" ht="70.5" customHeight="1" x14ac:dyDescent="0.3">
      <c r="A16" s="13" t="s">
        <v>47</v>
      </c>
      <c r="B16" s="13" t="s">
        <v>52</v>
      </c>
      <c r="C16" s="13" t="s">
        <v>53</v>
      </c>
    </row>
    <row r="17" spans="1:3" ht="70.5" customHeight="1" x14ac:dyDescent="0.3">
      <c r="A17" s="13" t="s">
        <v>47</v>
      </c>
      <c r="B17" s="13" t="s">
        <v>54</v>
      </c>
      <c r="C17" s="13" t="s">
        <v>55</v>
      </c>
    </row>
    <row r="18" spans="1:3" ht="70.5" customHeight="1" x14ac:dyDescent="0.3">
      <c r="A18" s="13" t="s">
        <v>47</v>
      </c>
      <c r="B18" s="13" t="s">
        <v>56</v>
      </c>
      <c r="C18" s="13" t="s">
        <v>57</v>
      </c>
    </row>
    <row r="19" spans="1:3" ht="70.5" customHeight="1" x14ac:dyDescent="0.3">
      <c r="A19" s="13" t="s">
        <v>47</v>
      </c>
      <c r="B19" s="13" t="s">
        <v>58</v>
      </c>
      <c r="C19" s="13" t="s">
        <v>59</v>
      </c>
    </row>
    <row r="20" spans="1:3" ht="70.5" customHeight="1" x14ac:dyDescent="0.3">
      <c r="A20" s="13" t="s">
        <v>47</v>
      </c>
      <c r="B20" s="13" t="s">
        <v>60</v>
      </c>
      <c r="C20" s="13" t="s">
        <v>61</v>
      </c>
    </row>
    <row r="21" spans="1:3" ht="70.5" customHeight="1" x14ac:dyDescent="0.3">
      <c r="A21" s="13" t="s">
        <v>47</v>
      </c>
      <c r="B21" s="13" t="s">
        <v>62</v>
      </c>
      <c r="C21" s="13" t="s">
        <v>63</v>
      </c>
    </row>
    <row r="22" spans="1:3" ht="70.5" customHeight="1" x14ac:dyDescent="0.3">
      <c r="A22" s="13" t="s">
        <v>47</v>
      </c>
      <c r="B22" s="13" t="s">
        <v>64</v>
      </c>
      <c r="C22" s="13" t="s">
        <v>65</v>
      </c>
    </row>
    <row r="23" spans="1:3" ht="70.5" customHeight="1" x14ac:dyDescent="0.3">
      <c r="A23" s="13" t="s">
        <v>47</v>
      </c>
      <c r="B23" s="13" t="s">
        <v>66</v>
      </c>
      <c r="C23" s="13" t="s">
        <v>67</v>
      </c>
    </row>
    <row r="24" spans="1:3" ht="70.5" customHeight="1" x14ac:dyDescent="0.3">
      <c r="A24" s="13" t="s">
        <v>68</v>
      </c>
      <c r="B24" s="13" t="s">
        <v>69</v>
      </c>
      <c r="C24" s="13" t="s">
        <v>70</v>
      </c>
    </row>
    <row r="25" spans="1:3" ht="70.5" customHeight="1" x14ac:dyDescent="0.3">
      <c r="A25" s="13" t="s">
        <v>68</v>
      </c>
      <c r="B25" s="13" t="s">
        <v>71</v>
      </c>
      <c r="C25" s="13" t="s">
        <v>72</v>
      </c>
    </row>
    <row r="26" spans="1:3" ht="70.5" customHeight="1" x14ac:dyDescent="0.3">
      <c r="A26" s="13" t="s">
        <v>68</v>
      </c>
      <c r="B26" s="13" t="s">
        <v>73</v>
      </c>
      <c r="C26" s="13" t="s">
        <v>74</v>
      </c>
    </row>
    <row r="27" spans="1:3" ht="70.5" customHeight="1" x14ac:dyDescent="0.3">
      <c r="A27" s="13" t="s">
        <v>68</v>
      </c>
      <c r="B27" s="13" t="s">
        <v>75</v>
      </c>
      <c r="C27" s="13" t="s">
        <v>76</v>
      </c>
    </row>
    <row r="28" spans="1:3" ht="70.5" customHeight="1" x14ac:dyDescent="0.3">
      <c r="A28" s="13" t="s">
        <v>68</v>
      </c>
      <c r="B28" s="13" t="s">
        <v>77</v>
      </c>
      <c r="C28" s="13" t="s">
        <v>78</v>
      </c>
    </row>
    <row r="29" spans="1:3" ht="70.5" customHeight="1" x14ac:dyDescent="0.3">
      <c r="A29" s="13" t="s">
        <v>68</v>
      </c>
      <c r="B29" s="13" t="s">
        <v>79</v>
      </c>
      <c r="C29" s="13" t="s">
        <v>80</v>
      </c>
    </row>
    <row r="30" spans="1:3" ht="70.5" customHeight="1" x14ac:dyDescent="0.3">
      <c r="A30" s="13" t="s">
        <v>68</v>
      </c>
      <c r="B30" s="13" t="s">
        <v>81</v>
      </c>
      <c r="C30" s="13" t="s">
        <v>82</v>
      </c>
    </row>
    <row r="31" spans="1:3" ht="70.5" customHeight="1" x14ac:dyDescent="0.3">
      <c r="A31" s="13" t="s">
        <v>68</v>
      </c>
      <c r="B31" s="13" t="s">
        <v>83</v>
      </c>
      <c r="C31" s="13" t="s">
        <v>84</v>
      </c>
    </row>
    <row r="32" spans="1:3" ht="70.5" customHeight="1" x14ac:dyDescent="0.3">
      <c r="A32" s="13" t="s">
        <v>68</v>
      </c>
      <c r="B32" s="13" t="s">
        <v>85</v>
      </c>
      <c r="C32" s="13" t="s">
        <v>86</v>
      </c>
    </row>
    <row r="33" spans="1:3" ht="70.5" customHeight="1" x14ac:dyDescent="0.3">
      <c r="A33" s="13" t="s">
        <v>68</v>
      </c>
      <c r="B33" s="13" t="s">
        <v>87</v>
      </c>
      <c r="C33" s="13" t="s">
        <v>88</v>
      </c>
    </row>
    <row r="34" spans="1:3" ht="70.5" customHeight="1" x14ac:dyDescent="0.3">
      <c r="A34" s="13" t="s">
        <v>68</v>
      </c>
      <c r="B34" s="13" t="s">
        <v>89</v>
      </c>
      <c r="C34" s="13" t="s">
        <v>90</v>
      </c>
    </row>
    <row r="35" spans="1:3" ht="70.5" customHeight="1" x14ac:dyDescent="0.3">
      <c r="A35" s="13" t="s">
        <v>68</v>
      </c>
      <c r="B35" s="13" t="s">
        <v>91</v>
      </c>
      <c r="C35" s="13" t="s">
        <v>92</v>
      </c>
    </row>
    <row r="36" spans="1:3" ht="70.5" customHeight="1" x14ac:dyDescent="0.3">
      <c r="A36" s="13" t="s">
        <v>93</v>
      </c>
      <c r="B36" s="13" t="s">
        <v>94</v>
      </c>
      <c r="C36" s="13" t="s">
        <v>95</v>
      </c>
    </row>
    <row r="37" spans="1:3" ht="70.5" customHeight="1" x14ac:dyDescent="0.3">
      <c r="A37" s="13" t="s">
        <v>93</v>
      </c>
      <c r="B37" s="13" t="s">
        <v>96</v>
      </c>
      <c r="C37" s="13" t="s">
        <v>97</v>
      </c>
    </row>
    <row r="38" spans="1:3" ht="70.5" customHeight="1" x14ac:dyDescent="0.3">
      <c r="A38" s="13" t="s">
        <v>93</v>
      </c>
      <c r="B38" s="13" t="s">
        <v>98</v>
      </c>
      <c r="C38" s="13" t="s">
        <v>99</v>
      </c>
    </row>
    <row r="39" spans="1:3" ht="70.5" customHeight="1" x14ac:dyDescent="0.3">
      <c r="A39" s="13" t="s">
        <v>93</v>
      </c>
      <c r="B39" s="13" t="s">
        <v>100</v>
      </c>
      <c r="C39" s="13" t="s">
        <v>101</v>
      </c>
    </row>
    <row r="40" spans="1:3" ht="70.5" customHeight="1" x14ac:dyDescent="0.3">
      <c r="A40" s="13" t="s">
        <v>93</v>
      </c>
      <c r="B40" s="13" t="s">
        <v>102</v>
      </c>
      <c r="C40" s="13" t="s">
        <v>103</v>
      </c>
    </row>
    <row r="41" spans="1:3" ht="70.5" customHeight="1" x14ac:dyDescent="0.3">
      <c r="A41" s="13" t="s">
        <v>93</v>
      </c>
      <c r="B41" s="13" t="s">
        <v>104</v>
      </c>
      <c r="C41" s="13" t="s">
        <v>105</v>
      </c>
    </row>
    <row r="42" spans="1:3" ht="70.5" customHeight="1" x14ac:dyDescent="0.3">
      <c r="A42" s="13" t="s">
        <v>93</v>
      </c>
      <c r="B42" s="13" t="s">
        <v>106</v>
      </c>
      <c r="C42" s="13" t="s">
        <v>105</v>
      </c>
    </row>
    <row r="43" spans="1:3" ht="70.5" customHeight="1" x14ac:dyDescent="0.3">
      <c r="A43" s="13" t="s">
        <v>93</v>
      </c>
      <c r="B43" s="13" t="s">
        <v>107</v>
      </c>
      <c r="C43" s="13" t="s">
        <v>108</v>
      </c>
    </row>
    <row r="44" spans="1:3" ht="70.5" customHeight="1" x14ac:dyDescent="0.3">
      <c r="A44" s="13" t="s">
        <v>93</v>
      </c>
      <c r="B44" s="13" t="s">
        <v>109</v>
      </c>
      <c r="C44" s="13" t="s">
        <v>97</v>
      </c>
    </row>
    <row r="45" spans="1:3" ht="70.5" customHeight="1" x14ac:dyDescent="0.3">
      <c r="A45" s="13" t="s">
        <v>93</v>
      </c>
      <c r="B45" s="13" t="s">
        <v>110</v>
      </c>
      <c r="C45" s="13" t="s">
        <v>111</v>
      </c>
    </row>
    <row r="46" spans="1:3" ht="70.5" customHeight="1" x14ac:dyDescent="0.3">
      <c r="A46" s="13" t="s">
        <v>112</v>
      </c>
      <c r="B46" s="13" t="s">
        <v>113</v>
      </c>
      <c r="C46" s="13" t="s">
        <v>114</v>
      </c>
    </row>
    <row r="47" spans="1:3" ht="70.5" customHeight="1" x14ac:dyDescent="0.3">
      <c r="A47" s="13" t="s">
        <v>112</v>
      </c>
      <c r="B47" s="13" t="s">
        <v>115</v>
      </c>
      <c r="C47" s="13" t="s">
        <v>116</v>
      </c>
    </row>
    <row r="48" spans="1:3" ht="70.5" customHeight="1" x14ac:dyDescent="0.3">
      <c r="A48" s="13" t="s">
        <v>112</v>
      </c>
      <c r="B48" s="13" t="s">
        <v>117</v>
      </c>
      <c r="C48" s="13" t="s">
        <v>118</v>
      </c>
    </row>
    <row r="49" spans="1:3" ht="70.5" customHeight="1" x14ac:dyDescent="0.3">
      <c r="A49" s="13" t="s">
        <v>112</v>
      </c>
      <c r="B49" s="13" t="s">
        <v>119</v>
      </c>
      <c r="C49" s="13" t="s">
        <v>116</v>
      </c>
    </row>
    <row r="50" spans="1:3" ht="70.5" customHeight="1" x14ac:dyDescent="0.3">
      <c r="A50" s="13" t="s">
        <v>112</v>
      </c>
      <c r="B50" s="13" t="s">
        <v>120</v>
      </c>
      <c r="C50" s="13" t="s">
        <v>121</v>
      </c>
    </row>
    <row r="51" spans="1:3" ht="70.5" customHeight="1" x14ac:dyDescent="0.3">
      <c r="A51" s="13" t="s">
        <v>112</v>
      </c>
      <c r="B51" s="13" t="s">
        <v>122</v>
      </c>
      <c r="C51" s="13" t="s">
        <v>123</v>
      </c>
    </row>
    <row r="52" spans="1:3" ht="70.5" customHeight="1" x14ac:dyDescent="0.3">
      <c r="A52" s="13" t="s">
        <v>124</v>
      </c>
      <c r="B52" s="13" t="s">
        <v>125</v>
      </c>
      <c r="C52" s="13" t="s">
        <v>126</v>
      </c>
    </row>
    <row r="53" spans="1:3" ht="70.5" customHeight="1" x14ac:dyDescent="0.3">
      <c r="A53" s="13" t="s">
        <v>124</v>
      </c>
      <c r="B53" s="13" t="s">
        <v>127</v>
      </c>
      <c r="C53" s="13" t="s">
        <v>128</v>
      </c>
    </row>
    <row r="54" spans="1:3" ht="70.5" customHeight="1" x14ac:dyDescent="0.3">
      <c r="A54" s="13" t="s">
        <v>129</v>
      </c>
      <c r="B54" s="13" t="s">
        <v>130</v>
      </c>
      <c r="C54" s="13" t="s">
        <v>111</v>
      </c>
    </row>
    <row r="55" spans="1:3" ht="70.5" customHeight="1" x14ac:dyDescent="0.3">
      <c r="A55" s="13" t="s">
        <v>129</v>
      </c>
      <c r="B55" s="13" t="s">
        <v>131</v>
      </c>
      <c r="C55" s="13" t="s">
        <v>132</v>
      </c>
    </row>
    <row r="56" spans="1:3" ht="70.5" customHeight="1" x14ac:dyDescent="0.3">
      <c r="A56" s="13" t="s">
        <v>129</v>
      </c>
      <c r="B56" s="13" t="s">
        <v>133</v>
      </c>
      <c r="C56" s="13" t="s">
        <v>134</v>
      </c>
    </row>
    <row r="57" spans="1:3" ht="70.5" customHeight="1" x14ac:dyDescent="0.3">
      <c r="A57" s="13" t="s">
        <v>129</v>
      </c>
      <c r="B57" s="13" t="s">
        <v>135</v>
      </c>
      <c r="C57" s="13" t="s">
        <v>136</v>
      </c>
    </row>
    <row r="58" spans="1:3" ht="70.5" customHeight="1" x14ac:dyDescent="0.3">
      <c r="A58" s="13" t="s">
        <v>137</v>
      </c>
      <c r="B58" s="13" t="s">
        <v>138</v>
      </c>
      <c r="C58" s="13" t="s">
        <v>139</v>
      </c>
    </row>
    <row r="59" spans="1:3" ht="70.5" customHeight="1" x14ac:dyDescent="0.3">
      <c r="A59" s="13" t="s">
        <v>137</v>
      </c>
      <c r="B59" s="13" t="s">
        <v>140</v>
      </c>
      <c r="C59" s="13" t="s">
        <v>141</v>
      </c>
    </row>
    <row r="60" spans="1:3" ht="70.5" customHeight="1" x14ac:dyDescent="0.3">
      <c r="A60" s="13" t="s">
        <v>137</v>
      </c>
      <c r="B60" s="13" t="s">
        <v>142</v>
      </c>
      <c r="C60" s="13" t="s">
        <v>143</v>
      </c>
    </row>
    <row r="61" spans="1:3" ht="70.5" customHeight="1" x14ac:dyDescent="0.3">
      <c r="A61" s="13" t="s">
        <v>137</v>
      </c>
      <c r="B61" s="13" t="s">
        <v>144</v>
      </c>
      <c r="C61" s="13" t="s">
        <v>145</v>
      </c>
    </row>
    <row r="62" spans="1:3" ht="70.5" customHeight="1" x14ac:dyDescent="0.3">
      <c r="A62" s="13" t="s">
        <v>137</v>
      </c>
      <c r="B62" s="13" t="s">
        <v>146</v>
      </c>
      <c r="C62" s="13" t="s">
        <v>147</v>
      </c>
    </row>
    <row r="63" spans="1:3" ht="70.5" customHeight="1" x14ac:dyDescent="0.3">
      <c r="A63" s="13" t="s">
        <v>137</v>
      </c>
      <c r="B63" s="13" t="s">
        <v>148</v>
      </c>
      <c r="C63" s="13" t="s">
        <v>149</v>
      </c>
    </row>
    <row r="64" spans="1:3" ht="70.5" customHeight="1" x14ac:dyDescent="0.3">
      <c r="A64" s="13" t="s">
        <v>137</v>
      </c>
      <c r="B64" s="13" t="s">
        <v>150</v>
      </c>
      <c r="C64" s="13" t="s">
        <v>151</v>
      </c>
    </row>
    <row r="65" spans="1:3" ht="70.5" customHeight="1" x14ac:dyDescent="0.3">
      <c r="A65" s="13" t="s">
        <v>137</v>
      </c>
      <c r="B65" s="13" t="s">
        <v>152</v>
      </c>
      <c r="C65" s="13" t="s">
        <v>153</v>
      </c>
    </row>
    <row r="66" spans="1:3" ht="70.5" customHeight="1" x14ac:dyDescent="0.3">
      <c r="A66" s="13" t="s">
        <v>137</v>
      </c>
      <c r="B66" s="13" t="s">
        <v>154</v>
      </c>
      <c r="C66" s="13" t="s">
        <v>155</v>
      </c>
    </row>
    <row r="67" spans="1:3" ht="70.5" customHeight="1" x14ac:dyDescent="0.3">
      <c r="A67" s="13" t="s">
        <v>137</v>
      </c>
      <c r="B67" s="13" t="s">
        <v>156</v>
      </c>
      <c r="C67" s="13" t="s">
        <v>157</v>
      </c>
    </row>
    <row r="68" spans="1:3" ht="70.5" customHeight="1" x14ac:dyDescent="0.3">
      <c r="A68" s="13" t="s">
        <v>137</v>
      </c>
      <c r="B68" s="13" t="s">
        <v>158</v>
      </c>
      <c r="C68" s="13" t="s">
        <v>159</v>
      </c>
    </row>
    <row r="69" spans="1:3" ht="70.5" customHeight="1" x14ac:dyDescent="0.3">
      <c r="A69" s="13" t="s">
        <v>137</v>
      </c>
      <c r="B69" s="13" t="s">
        <v>160</v>
      </c>
      <c r="C69" s="13" t="s">
        <v>161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1954A-24CB-4BEE-8D9B-0E9DCBAED37F}">
  <sheetPr published="0" codeName="Sheet7"/>
  <dimension ref="A1:L23"/>
  <sheetViews>
    <sheetView zoomScaleNormal="100" workbookViewId="0"/>
  </sheetViews>
  <sheetFormatPr defaultColWidth="8.85546875" defaultRowHeight="15.75" x14ac:dyDescent="0.25"/>
  <cols>
    <col min="1" max="1" width="17.85546875" style="15" customWidth="1"/>
    <col min="2" max="2" width="12.7109375" style="15" bestFit="1" customWidth="1"/>
    <col min="3" max="3" width="13.85546875" style="15" customWidth="1"/>
    <col min="4" max="4" width="12.7109375" style="24" bestFit="1" customWidth="1"/>
    <col min="5" max="6" width="14" style="15" bestFit="1" customWidth="1"/>
    <col min="7" max="7" width="13.28515625" style="15" bestFit="1" customWidth="1"/>
    <col min="8" max="8" width="8.85546875" style="15"/>
    <col min="9" max="9" width="11.28515625" style="15" bestFit="1" customWidth="1"/>
    <col min="10" max="16384" width="8.85546875" style="15"/>
  </cols>
  <sheetData>
    <row r="1" spans="1:12" ht="23.25" x14ac:dyDescent="0.35">
      <c r="A1" s="14" t="s">
        <v>162</v>
      </c>
      <c r="D1" s="15"/>
    </row>
    <row r="2" spans="1:12" ht="18.75" x14ac:dyDescent="0.3">
      <c r="A2" s="16" t="s">
        <v>163</v>
      </c>
      <c r="B2" s="17">
        <v>0.06</v>
      </c>
      <c r="D2" s="15"/>
    </row>
    <row r="3" spans="1:12" ht="18.75" x14ac:dyDescent="0.3">
      <c r="A3" s="16" t="s">
        <v>164</v>
      </c>
      <c r="B3" s="18">
        <v>10</v>
      </c>
      <c r="D3" s="15"/>
    </row>
    <row r="4" spans="1:12" ht="18.75" x14ac:dyDescent="0.3">
      <c r="A4" s="16" t="s">
        <v>165</v>
      </c>
      <c r="B4" s="19">
        <v>500000</v>
      </c>
      <c r="D4" s="15"/>
    </row>
    <row r="5" spans="1:12" ht="18.75" x14ac:dyDescent="0.3">
      <c r="A5" s="16" t="s">
        <v>166</v>
      </c>
      <c r="B5" s="18">
        <v>0</v>
      </c>
      <c r="D5" s="15"/>
    </row>
    <row r="6" spans="1:12" x14ac:dyDescent="0.25">
      <c r="A6" s="20"/>
      <c r="B6" s="21"/>
      <c r="D6" s="15"/>
    </row>
    <row r="7" spans="1:12" ht="38.25" customHeight="1" x14ac:dyDescent="0.35">
      <c r="A7" s="14"/>
      <c r="D7" s="15"/>
    </row>
    <row r="8" spans="1:12" s="23" customFormat="1" ht="31.5" x14ac:dyDescent="0.25">
      <c r="A8" s="22" t="s">
        <v>167</v>
      </c>
      <c r="B8" s="22" t="s">
        <v>168</v>
      </c>
      <c r="C8" s="22" t="s">
        <v>165</v>
      </c>
      <c r="D8" s="22" t="s">
        <v>169</v>
      </c>
      <c r="E8" s="22" t="s">
        <v>170</v>
      </c>
      <c r="F8" s="22" t="s">
        <v>171</v>
      </c>
      <c r="G8" s="22" t="s">
        <v>172</v>
      </c>
      <c r="I8" s="15"/>
      <c r="J8" s="15"/>
      <c r="K8" s="15"/>
      <c r="L8" s="15"/>
    </row>
    <row r="9" spans="1:12" x14ac:dyDescent="0.25">
      <c r="A9" s="24">
        <v>1</v>
      </c>
      <c r="B9" s="25">
        <f t="shared" ref="B9:B18" si="0">PMT($B$2, $B$3, $B$4, 0, $B$5)</f>
        <v>-67933.979110191925</v>
      </c>
      <c r="C9" s="21">
        <f t="shared" ref="C9:C18" si="1">PPMT($B$2, A9, $B$3, $B$4, 0, $B$5)</f>
        <v>-37933.979110191918</v>
      </c>
      <c r="D9" s="21">
        <f t="shared" ref="D9:D18" si="2">IPMT($B$2, A9, $B$3, $B$4, 0, $B$5)</f>
        <v>-30000.000000000004</v>
      </c>
      <c r="E9" s="21">
        <f t="shared" ref="E9:E18" si="3">CUMPRINC($B$2, $B$3, $B$4 - 0, 1, A9, $B$5)</f>
        <v>-37933.979110191925</v>
      </c>
      <c r="F9" s="21">
        <f>SUM($D$9:D9)</f>
        <v>-30000.000000000004</v>
      </c>
      <c r="G9" s="21">
        <f t="shared" ref="G9:G18" si="4">$B$4 + E9</f>
        <v>462066.02088980807</v>
      </c>
    </row>
    <row r="10" spans="1:12" x14ac:dyDescent="0.25">
      <c r="A10" s="24">
        <v>2</v>
      </c>
      <c r="B10" s="25">
        <f t="shared" si="0"/>
        <v>-67933.979110191925</v>
      </c>
      <c r="C10" s="21">
        <f t="shared" si="1"/>
        <v>-40210.017856803432</v>
      </c>
      <c r="D10" s="21">
        <f t="shared" si="2"/>
        <v>-27723.96125338849</v>
      </c>
      <c r="E10" s="21">
        <f t="shared" si="3"/>
        <v>-78143.996966995343</v>
      </c>
      <c r="F10" s="21">
        <f>SUM($D$9:D10)</f>
        <v>-57723.961253388494</v>
      </c>
      <c r="G10" s="21">
        <f t="shared" si="4"/>
        <v>421856.00303300464</v>
      </c>
    </row>
    <row r="11" spans="1:12" x14ac:dyDescent="0.25">
      <c r="A11" s="24">
        <v>3</v>
      </c>
      <c r="B11" s="25">
        <f t="shared" si="0"/>
        <v>-67933.979110191925</v>
      </c>
      <c r="C11" s="21">
        <f t="shared" si="1"/>
        <v>-42622.618928211639</v>
      </c>
      <c r="D11" s="21">
        <f t="shared" si="2"/>
        <v>-25311.360181980279</v>
      </c>
      <c r="E11" s="21">
        <f t="shared" si="3"/>
        <v>-120766.61589520697</v>
      </c>
      <c r="F11" s="21">
        <f>SUM($D$9:D11)</f>
        <v>-83035.321435368765</v>
      </c>
      <c r="G11" s="21">
        <f t="shared" si="4"/>
        <v>379233.38410479302</v>
      </c>
    </row>
    <row r="12" spans="1:12" x14ac:dyDescent="0.25">
      <c r="A12" s="24">
        <v>4</v>
      </c>
      <c r="B12" s="25">
        <f t="shared" si="0"/>
        <v>-67933.979110191925</v>
      </c>
      <c r="C12" s="21">
        <f t="shared" si="1"/>
        <v>-45179.976063904338</v>
      </c>
      <c r="D12" s="21">
        <f t="shared" si="2"/>
        <v>-22754.003046287584</v>
      </c>
      <c r="E12" s="21">
        <f t="shared" si="3"/>
        <v>-165946.59195911133</v>
      </c>
      <c r="F12" s="21">
        <f>SUM($D$9:D12)</f>
        <v>-105789.32448165635</v>
      </c>
      <c r="G12" s="21">
        <f t="shared" si="4"/>
        <v>334053.40804088867</v>
      </c>
    </row>
    <row r="13" spans="1:12" x14ac:dyDescent="0.25">
      <c r="A13" s="24">
        <v>5</v>
      </c>
      <c r="B13" s="25">
        <f t="shared" si="0"/>
        <v>-67933.979110191925</v>
      </c>
      <c r="C13" s="21">
        <f t="shared" si="1"/>
        <v>-47890.774627738603</v>
      </c>
      <c r="D13" s="21">
        <f t="shared" si="2"/>
        <v>-20043.204482453319</v>
      </c>
      <c r="E13" s="21">
        <f t="shared" si="3"/>
        <v>-213837.36658684997</v>
      </c>
      <c r="F13" s="21">
        <f>SUM($D$9:D13)</f>
        <v>-125832.52896410968</v>
      </c>
      <c r="G13" s="21">
        <f t="shared" si="4"/>
        <v>286162.63341315003</v>
      </c>
    </row>
    <row r="14" spans="1:12" x14ac:dyDescent="0.25">
      <c r="A14" s="24">
        <v>6</v>
      </c>
      <c r="B14" s="25">
        <f t="shared" si="0"/>
        <v>-67933.979110191925</v>
      </c>
      <c r="C14" s="21">
        <f t="shared" si="1"/>
        <v>-50764.221105402918</v>
      </c>
      <c r="D14" s="21">
        <f t="shared" si="2"/>
        <v>-17169.758004789011</v>
      </c>
      <c r="E14" s="21">
        <f t="shared" si="3"/>
        <v>-264601.58769225283</v>
      </c>
      <c r="F14" s="21">
        <f>SUM($D$9:D14)</f>
        <v>-143002.2869688987</v>
      </c>
      <c r="G14" s="21">
        <f t="shared" si="4"/>
        <v>235398.41230774717</v>
      </c>
    </row>
    <row r="15" spans="1:12" x14ac:dyDescent="0.25">
      <c r="A15" s="24">
        <v>7</v>
      </c>
      <c r="B15" s="25">
        <f t="shared" si="0"/>
        <v>-67933.979110191925</v>
      </c>
      <c r="C15" s="21">
        <f t="shared" si="1"/>
        <v>-53810.074371727096</v>
      </c>
      <c r="D15" s="21">
        <f t="shared" si="2"/>
        <v>-14123.904738464835</v>
      </c>
      <c r="E15" s="21">
        <f t="shared" si="3"/>
        <v>-318411.66206397989</v>
      </c>
      <c r="F15" s="21">
        <f>SUM($D$9:D15)</f>
        <v>-157126.19170736353</v>
      </c>
      <c r="G15" s="21">
        <f t="shared" si="4"/>
        <v>181588.33793602011</v>
      </c>
    </row>
    <row r="16" spans="1:12" x14ac:dyDescent="0.25">
      <c r="A16" s="24">
        <v>8</v>
      </c>
      <c r="B16" s="25">
        <f t="shared" si="0"/>
        <v>-67933.979110191925</v>
      </c>
      <c r="C16" s="21">
        <f t="shared" si="1"/>
        <v>-57038.67883403071</v>
      </c>
      <c r="D16" s="21">
        <f t="shared" si="2"/>
        <v>-10895.300276161208</v>
      </c>
      <c r="E16" s="21">
        <f t="shared" si="3"/>
        <v>-375450.34089801053</v>
      </c>
      <c r="F16" s="21">
        <f>SUM($D$9:D16)</f>
        <v>-168021.49198352473</v>
      </c>
      <c r="G16" s="21">
        <f t="shared" si="4"/>
        <v>124549.65910198947</v>
      </c>
    </row>
    <row r="17" spans="1:7" x14ac:dyDescent="0.25">
      <c r="A17" s="24">
        <v>9</v>
      </c>
      <c r="B17" s="25">
        <f t="shared" si="0"/>
        <v>-67933.979110191925</v>
      </c>
      <c r="C17" s="21">
        <f t="shared" si="1"/>
        <v>-60460.999564072554</v>
      </c>
      <c r="D17" s="21">
        <f t="shared" si="2"/>
        <v>-7472.9795461193671</v>
      </c>
      <c r="E17" s="21">
        <f t="shared" si="3"/>
        <v>-435911.34046208323</v>
      </c>
      <c r="F17" s="21">
        <f>SUM($D$9:D17)</f>
        <v>-175494.4715296441</v>
      </c>
      <c r="G17" s="21">
        <f t="shared" si="4"/>
        <v>64088.65953791677</v>
      </c>
    </row>
    <row r="18" spans="1:7" x14ac:dyDescent="0.25">
      <c r="A18" s="24">
        <v>10</v>
      </c>
      <c r="B18" s="25">
        <f t="shared" si="0"/>
        <v>-67933.979110191925</v>
      </c>
      <c r="C18" s="21">
        <f t="shared" si="1"/>
        <v>-64088.659537916901</v>
      </c>
      <c r="D18" s="21">
        <f t="shared" si="2"/>
        <v>-3845.3195722750138</v>
      </c>
      <c r="E18" s="21">
        <f t="shared" si="3"/>
        <v>-500000.00000000006</v>
      </c>
      <c r="F18" s="21">
        <f>SUM($D$9:D18)</f>
        <v>-179339.79110191911</v>
      </c>
      <c r="G18" s="21">
        <f t="shared" si="4"/>
        <v>0</v>
      </c>
    </row>
    <row r="19" spans="1:7" x14ac:dyDescent="0.25">
      <c r="D19" s="15"/>
    </row>
    <row r="20" spans="1:7" x14ac:dyDescent="0.25">
      <c r="D20" s="15"/>
    </row>
    <row r="21" spans="1:7" x14ac:dyDescent="0.25">
      <c r="D21" s="15"/>
    </row>
    <row r="22" spans="1:7" x14ac:dyDescent="0.25">
      <c r="D22" s="15"/>
    </row>
    <row r="23" spans="1:7" x14ac:dyDescent="0.25">
      <c r="E23" s="21"/>
    </row>
  </sheetData>
  <pageMargins left="0.25" right="0.25" top="1" bottom="1" header="0.5" footer="0.5"/>
  <pageSetup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15391-56B0-47D4-9F02-8B6AECC2EC36}">
  <sheetPr codeName="Sheet2"/>
  <dimension ref="A1"/>
  <sheetViews>
    <sheetView workbookViewId="0"/>
  </sheetViews>
  <sheetFormatPr defaultRowHeight="15" x14ac:dyDescent="0.25"/>
  <cols>
    <col min="1" max="16384" width="9.140625" style="27"/>
  </cols>
  <sheetData>
    <row r="1" spans="1:1" ht="23.25" x14ac:dyDescent="0.35">
      <c r="A1" s="26" t="s">
        <v>173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2EB03-BB29-4155-AC35-E74314DF41BA}">
  <sheetPr published="0" codeName="Sheet6"/>
  <dimension ref="A1:D13"/>
  <sheetViews>
    <sheetView tabSelected="1" workbookViewId="0">
      <selection activeCell="C11" sqref="C11"/>
    </sheetView>
  </sheetViews>
  <sheetFormatPr defaultColWidth="12.5703125" defaultRowHeight="18.75" x14ac:dyDescent="0.3"/>
  <cols>
    <col min="1" max="1" width="20.5703125" style="5" bestFit="1" customWidth="1"/>
    <col min="2" max="16384" width="12.5703125" style="5"/>
  </cols>
  <sheetData>
    <row r="1" spans="1:4" ht="21" x14ac:dyDescent="0.35">
      <c r="B1" s="6" t="s">
        <v>6</v>
      </c>
      <c r="C1" s="6" t="s">
        <v>7</v>
      </c>
      <c r="D1" s="6" t="s">
        <v>8</v>
      </c>
    </row>
    <row r="2" spans="1:4" ht="20.25" thickBot="1" x14ac:dyDescent="0.35">
      <c r="A2" s="7" t="s">
        <v>9</v>
      </c>
      <c r="B2" s="7"/>
      <c r="C2" s="7"/>
      <c r="D2" s="7"/>
    </row>
    <row r="3" spans="1:4" ht="19.5" thickTop="1" x14ac:dyDescent="0.3">
      <c r="A3" s="8" t="s">
        <v>10</v>
      </c>
      <c r="B3" s="9">
        <v>294000</v>
      </c>
      <c r="C3" s="9">
        <v>323400</v>
      </c>
      <c r="D3" s="9">
        <v>279300</v>
      </c>
    </row>
    <row r="4" spans="1:4" x14ac:dyDescent="0.3">
      <c r="A4" s="8" t="s">
        <v>11</v>
      </c>
      <c r="B4" s="9">
        <v>358550</v>
      </c>
      <c r="C4" s="9">
        <v>394405.00000000006</v>
      </c>
      <c r="D4" s="9">
        <v>340622.5</v>
      </c>
    </row>
    <row r="5" spans="1:4" x14ac:dyDescent="0.3">
      <c r="A5" s="8" t="s">
        <v>12</v>
      </c>
      <c r="B5" s="9">
        <v>310000</v>
      </c>
      <c r="C5" s="9">
        <v>341000</v>
      </c>
      <c r="D5" s="9">
        <v>294500</v>
      </c>
    </row>
    <row r="6" spans="1:4" ht="20.25" thickBot="1" x14ac:dyDescent="0.35">
      <c r="A6" s="7" t="s">
        <v>13</v>
      </c>
      <c r="B6" s="7"/>
      <c r="C6" s="7"/>
      <c r="D6" s="7"/>
    </row>
    <row r="7" spans="1:4" ht="19.5" thickTop="1" x14ac:dyDescent="0.3">
      <c r="A7" s="8" t="s">
        <v>14</v>
      </c>
      <c r="B7" s="9">
        <v>77004</v>
      </c>
      <c r="C7" s="9">
        <v>84704.400000000009</v>
      </c>
      <c r="D7" s="9">
        <v>73153.8</v>
      </c>
    </row>
    <row r="8" spans="1:4" x14ac:dyDescent="0.3">
      <c r="A8" s="8" t="s">
        <v>15</v>
      </c>
      <c r="B8" s="9">
        <v>60550</v>
      </c>
      <c r="C8" s="9">
        <v>66605</v>
      </c>
      <c r="D8" s="9">
        <v>57522.5</v>
      </c>
    </row>
    <row r="9" spans="1:4" x14ac:dyDescent="0.3">
      <c r="A9" s="8" t="s">
        <v>16</v>
      </c>
      <c r="B9" s="9">
        <v>25200</v>
      </c>
      <c r="C9" s="9">
        <v>27720.000000000004</v>
      </c>
      <c r="D9" s="9">
        <v>23940</v>
      </c>
    </row>
    <row r="10" spans="1:4" x14ac:dyDescent="0.3">
      <c r="A10" s="8" t="s">
        <v>17</v>
      </c>
      <c r="B10" s="9">
        <v>15950</v>
      </c>
      <c r="C10" s="9">
        <v>17545</v>
      </c>
      <c r="D10" s="9">
        <v>15152.5</v>
      </c>
    </row>
    <row r="11" spans="1:4" x14ac:dyDescent="0.3">
      <c r="A11" s="8" t="s">
        <v>18</v>
      </c>
      <c r="B11" s="9">
        <v>201500</v>
      </c>
      <c r="C11" s="9">
        <v>251650</v>
      </c>
      <c r="D11" s="9">
        <v>191425</v>
      </c>
    </row>
    <row r="12" spans="1:4" x14ac:dyDescent="0.3">
      <c r="A12" s="8" t="s">
        <v>19</v>
      </c>
      <c r="B12" s="9">
        <v>176250</v>
      </c>
      <c r="C12" s="9">
        <v>193875.00000000003</v>
      </c>
      <c r="D12" s="9">
        <v>167437.5</v>
      </c>
    </row>
    <row r="13" spans="1:4" x14ac:dyDescent="0.3">
      <c r="A13" s="8" t="s">
        <v>20</v>
      </c>
      <c r="B13" s="9">
        <v>7200</v>
      </c>
      <c r="C13" s="9">
        <v>7920.0000000000009</v>
      </c>
      <c r="D13" s="9">
        <v>6840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6D1B0-46A7-41B4-AE95-A8B02D064BC3}">
  <sheetPr codeName="Sheet4"/>
  <dimension ref="A8:F130"/>
  <sheetViews>
    <sheetView workbookViewId="0">
      <selection activeCell="A10" sqref="A10"/>
    </sheetView>
  </sheetViews>
  <sheetFormatPr defaultRowHeight="18.75" x14ac:dyDescent="0.3"/>
  <cols>
    <col min="1" max="1" width="13.140625" style="31" customWidth="1"/>
    <col min="2" max="2" width="15.7109375" style="31" bestFit="1" customWidth="1"/>
    <col min="3" max="3" width="15.85546875" style="31" bestFit="1" customWidth="1"/>
    <col min="4" max="4" width="12.7109375" style="30" bestFit="1" customWidth="1"/>
    <col min="5" max="5" width="17.85546875" style="31" bestFit="1" customWidth="1"/>
    <col min="6" max="6" width="23.140625" style="31" bestFit="1" customWidth="1"/>
    <col min="7" max="16384" width="9.140625" style="31"/>
  </cols>
  <sheetData>
    <row r="8" spans="1:6" ht="23.25" x14ac:dyDescent="0.35">
      <c r="A8" s="14" t="s">
        <v>174</v>
      </c>
      <c r="B8" s="28"/>
      <c r="C8" s="29"/>
      <c r="E8" s="28"/>
      <c r="F8" s="28"/>
    </row>
    <row r="9" spans="1:6" x14ac:dyDescent="0.3">
      <c r="A9" s="32" t="s">
        <v>0</v>
      </c>
      <c r="B9" s="33" t="s">
        <v>175</v>
      </c>
      <c r="C9" s="34" t="s">
        <v>176</v>
      </c>
      <c r="D9" s="35" t="s">
        <v>177</v>
      </c>
      <c r="E9" s="33" t="s">
        <v>178</v>
      </c>
      <c r="F9" s="36" t="s">
        <v>179</v>
      </c>
    </row>
    <row r="10" spans="1:6" x14ac:dyDescent="0.3">
      <c r="A10" s="37">
        <v>41426</v>
      </c>
      <c r="B10" s="38" t="s">
        <v>180</v>
      </c>
      <c r="C10" s="39">
        <v>11</v>
      </c>
      <c r="D10" s="40">
        <v>119.7</v>
      </c>
      <c r="E10" s="38" t="s">
        <v>181</v>
      </c>
      <c r="F10" s="41" t="s">
        <v>182</v>
      </c>
    </row>
    <row r="11" spans="1:6" x14ac:dyDescent="0.3">
      <c r="A11" s="37">
        <v>41426</v>
      </c>
      <c r="B11" s="38" t="s">
        <v>183</v>
      </c>
      <c r="C11" s="39">
        <v>6</v>
      </c>
      <c r="D11" s="40">
        <v>77.819999999999993</v>
      </c>
      <c r="E11" s="38" t="s">
        <v>184</v>
      </c>
      <c r="F11" s="41" t="s">
        <v>185</v>
      </c>
    </row>
    <row r="12" spans="1:6" x14ac:dyDescent="0.3">
      <c r="A12" s="37">
        <v>41426</v>
      </c>
      <c r="B12" s="38" t="s">
        <v>186</v>
      </c>
      <c r="C12" s="39">
        <v>15</v>
      </c>
      <c r="D12" s="40">
        <v>100.95</v>
      </c>
      <c r="E12" s="38" t="s">
        <v>184</v>
      </c>
      <c r="F12" s="41" t="s">
        <v>187</v>
      </c>
    </row>
    <row r="13" spans="1:6" x14ac:dyDescent="0.3">
      <c r="A13" s="37">
        <v>41426</v>
      </c>
      <c r="B13" s="38" t="s">
        <v>183</v>
      </c>
      <c r="C13" s="39">
        <v>11</v>
      </c>
      <c r="D13" s="40">
        <v>149.71</v>
      </c>
      <c r="E13" s="38" t="s">
        <v>181</v>
      </c>
      <c r="F13" s="41" t="s">
        <v>185</v>
      </c>
    </row>
    <row r="14" spans="1:6" x14ac:dyDescent="0.3">
      <c r="A14" s="37">
        <v>41427</v>
      </c>
      <c r="B14" s="38" t="s">
        <v>186</v>
      </c>
      <c r="C14" s="39">
        <v>22</v>
      </c>
      <c r="D14" s="40">
        <v>155.4</v>
      </c>
      <c r="E14" s="38" t="s">
        <v>181</v>
      </c>
      <c r="F14" s="41" t="s">
        <v>185</v>
      </c>
    </row>
    <row r="15" spans="1:6" x14ac:dyDescent="0.3">
      <c r="A15" s="37">
        <v>41427</v>
      </c>
      <c r="B15" s="38" t="s">
        <v>186</v>
      </c>
      <c r="C15" s="39">
        <v>3</v>
      </c>
      <c r="D15" s="40">
        <v>20.190000000000001</v>
      </c>
      <c r="E15" s="38" t="s">
        <v>184</v>
      </c>
      <c r="F15" s="41" t="s">
        <v>187</v>
      </c>
    </row>
    <row r="16" spans="1:6" x14ac:dyDescent="0.3">
      <c r="A16" s="37">
        <v>41427</v>
      </c>
      <c r="B16" s="38" t="s">
        <v>188</v>
      </c>
      <c r="C16" s="39">
        <v>5</v>
      </c>
      <c r="D16" s="40">
        <v>33.65</v>
      </c>
      <c r="E16" s="38" t="s">
        <v>184</v>
      </c>
      <c r="F16" s="41" t="s">
        <v>182</v>
      </c>
    </row>
    <row r="17" spans="1:6" x14ac:dyDescent="0.3">
      <c r="A17" s="37">
        <v>41427</v>
      </c>
      <c r="B17" s="38" t="s">
        <v>180</v>
      </c>
      <c r="C17" s="39">
        <v>22</v>
      </c>
      <c r="D17" s="40">
        <v>239.36</v>
      </c>
      <c r="E17" s="38" t="s">
        <v>181</v>
      </c>
      <c r="F17" s="41" t="s">
        <v>187</v>
      </c>
    </row>
    <row r="18" spans="1:6" x14ac:dyDescent="0.3">
      <c r="A18" s="37">
        <v>41427</v>
      </c>
      <c r="B18" s="38" t="s">
        <v>183</v>
      </c>
      <c r="C18" s="39">
        <v>10</v>
      </c>
      <c r="D18" s="40">
        <v>129.69999999999999</v>
      </c>
      <c r="E18" s="38" t="s">
        <v>184</v>
      </c>
      <c r="F18" s="41" t="s">
        <v>185</v>
      </c>
    </row>
    <row r="19" spans="1:6" x14ac:dyDescent="0.3">
      <c r="A19" s="37">
        <v>41430</v>
      </c>
      <c r="B19" s="38" t="s">
        <v>186</v>
      </c>
      <c r="C19" s="39">
        <v>22</v>
      </c>
      <c r="D19" s="40">
        <v>155.4</v>
      </c>
      <c r="E19" s="38" t="s">
        <v>181</v>
      </c>
      <c r="F19" s="41" t="s">
        <v>185</v>
      </c>
    </row>
    <row r="20" spans="1:6" x14ac:dyDescent="0.3">
      <c r="A20" s="37">
        <v>41430</v>
      </c>
      <c r="B20" s="38" t="s">
        <v>180</v>
      </c>
      <c r="C20" s="39">
        <v>8</v>
      </c>
      <c r="D20" s="40">
        <v>82.96</v>
      </c>
      <c r="E20" s="38" t="s">
        <v>184</v>
      </c>
      <c r="F20" s="41" t="s">
        <v>182</v>
      </c>
    </row>
    <row r="21" spans="1:6" x14ac:dyDescent="0.3">
      <c r="A21" s="37">
        <v>41430</v>
      </c>
      <c r="B21" s="38" t="s">
        <v>180</v>
      </c>
      <c r="C21" s="39">
        <v>22</v>
      </c>
      <c r="D21" s="40">
        <v>239.4</v>
      </c>
      <c r="E21" s="38" t="s">
        <v>181</v>
      </c>
      <c r="F21" s="41" t="s">
        <v>182</v>
      </c>
    </row>
    <row r="22" spans="1:6" x14ac:dyDescent="0.3">
      <c r="A22" s="37">
        <v>41430</v>
      </c>
      <c r="B22" s="38" t="s">
        <v>188</v>
      </c>
      <c r="C22" s="39">
        <v>55</v>
      </c>
      <c r="D22" s="40">
        <v>388.5</v>
      </c>
      <c r="E22" s="38" t="s">
        <v>181</v>
      </c>
      <c r="F22" s="41" t="s">
        <v>185</v>
      </c>
    </row>
    <row r="23" spans="1:6" x14ac:dyDescent="0.3">
      <c r="A23" s="37">
        <v>41430</v>
      </c>
      <c r="B23" s="38" t="s">
        <v>186</v>
      </c>
      <c r="C23" s="39">
        <v>25</v>
      </c>
      <c r="D23" s="40">
        <v>168.25</v>
      </c>
      <c r="E23" s="38" t="s">
        <v>184</v>
      </c>
      <c r="F23" s="41" t="s">
        <v>187</v>
      </c>
    </row>
    <row r="24" spans="1:6" x14ac:dyDescent="0.3">
      <c r="A24" s="37">
        <v>41430</v>
      </c>
      <c r="B24" s="38" t="s">
        <v>183</v>
      </c>
      <c r="C24" s="39">
        <v>22</v>
      </c>
      <c r="D24" s="40">
        <v>299.42</v>
      </c>
      <c r="E24" s="38" t="s">
        <v>181</v>
      </c>
      <c r="F24" s="41" t="s">
        <v>185</v>
      </c>
    </row>
    <row r="25" spans="1:6" x14ac:dyDescent="0.3">
      <c r="A25" s="37">
        <v>41431</v>
      </c>
      <c r="B25" s="38" t="s">
        <v>186</v>
      </c>
      <c r="C25" s="39">
        <v>33</v>
      </c>
      <c r="D25" s="40">
        <v>256.40999999999997</v>
      </c>
      <c r="E25" s="38" t="s">
        <v>181</v>
      </c>
      <c r="F25" s="41" t="s">
        <v>185</v>
      </c>
    </row>
    <row r="26" spans="1:6" x14ac:dyDescent="0.3">
      <c r="A26" s="37">
        <v>41431</v>
      </c>
      <c r="B26" s="38" t="s">
        <v>180</v>
      </c>
      <c r="C26" s="39">
        <v>11</v>
      </c>
      <c r="D26" s="40">
        <v>119.7</v>
      </c>
      <c r="E26" s="38" t="s">
        <v>181</v>
      </c>
      <c r="F26" s="41" t="s">
        <v>185</v>
      </c>
    </row>
    <row r="27" spans="1:6" x14ac:dyDescent="0.3">
      <c r="A27" s="37">
        <v>41431</v>
      </c>
      <c r="B27" s="38" t="s">
        <v>183</v>
      </c>
      <c r="C27" s="39">
        <v>22</v>
      </c>
      <c r="D27" s="40">
        <v>329.34000000000003</v>
      </c>
      <c r="E27" s="38" t="s">
        <v>181</v>
      </c>
      <c r="F27" s="41" t="s">
        <v>185</v>
      </c>
    </row>
    <row r="28" spans="1:6" x14ac:dyDescent="0.3">
      <c r="A28" s="37">
        <v>41431</v>
      </c>
      <c r="B28" s="38" t="s">
        <v>188</v>
      </c>
      <c r="C28" s="39">
        <v>20</v>
      </c>
      <c r="D28" s="40">
        <v>134.60000000000002</v>
      </c>
      <c r="E28" s="38" t="s">
        <v>184</v>
      </c>
      <c r="F28" s="41" t="s">
        <v>185</v>
      </c>
    </row>
    <row r="29" spans="1:6" x14ac:dyDescent="0.3">
      <c r="A29" s="37">
        <v>41449</v>
      </c>
      <c r="B29" s="38" t="s">
        <v>180</v>
      </c>
      <c r="C29" s="39">
        <v>99</v>
      </c>
      <c r="D29" s="40">
        <v>1185.03</v>
      </c>
      <c r="E29" s="38" t="s">
        <v>181</v>
      </c>
      <c r="F29" s="41" t="s">
        <v>185</v>
      </c>
    </row>
    <row r="30" spans="1:6" x14ac:dyDescent="0.3">
      <c r="A30" s="37">
        <v>41449</v>
      </c>
      <c r="B30" s="38" t="s">
        <v>180</v>
      </c>
      <c r="C30" s="39">
        <v>55</v>
      </c>
      <c r="D30" s="40">
        <v>658.35</v>
      </c>
      <c r="E30" s="38" t="s">
        <v>181</v>
      </c>
      <c r="F30" s="41" t="s">
        <v>182</v>
      </c>
    </row>
    <row r="31" spans="1:6" x14ac:dyDescent="0.3">
      <c r="A31" s="37">
        <v>41430</v>
      </c>
      <c r="B31" s="38" t="s">
        <v>180</v>
      </c>
      <c r="C31" s="39">
        <v>11</v>
      </c>
      <c r="D31" s="40">
        <v>131.67000000000002</v>
      </c>
      <c r="E31" s="38" t="s">
        <v>181</v>
      </c>
      <c r="F31" s="41" t="s">
        <v>187</v>
      </c>
    </row>
    <row r="32" spans="1:6" x14ac:dyDescent="0.3">
      <c r="A32" s="37">
        <v>41433</v>
      </c>
      <c r="B32" s="38" t="s">
        <v>180</v>
      </c>
      <c r="C32" s="39">
        <v>25</v>
      </c>
      <c r="D32" s="40">
        <v>299.25</v>
      </c>
      <c r="E32" s="38" t="s">
        <v>184</v>
      </c>
      <c r="F32" s="41" t="s">
        <v>185</v>
      </c>
    </row>
    <row r="33" spans="1:6" x14ac:dyDescent="0.3">
      <c r="A33" s="37">
        <v>41434</v>
      </c>
      <c r="B33" s="38" t="s">
        <v>180</v>
      </c>
      <c r="C33" s="39">
        <v>22</v>
      </c>
      <c r="D33" s="40">
        <v>263.34000000000003</v>
      </c>
      <c r="E33" s="38" t="s">
        <v>181</v>
      </c>
      <c r="F33" s="41" t="s">
        <v>187</v>
      </c>
    </row>
    <row r="34" spans="1:6" x14ac:dyDescent="0.3">
      <c r="A34" s="37">
        <v>41437</v>
      </c>
      <c r="B34" s="38" t="s">
        <v>180</v>
      </c>
      <c r="C34" s="39">
        <v>11</v>
      </c>
      <c r="D34" s="40">
        <v>131.67000000000002</v>
      </c>
      <c r="E34" s="38" t="s">
        <v>181</v>
      </c>
      <c r="F34" s="41" t="s">
        <v>187</v>
      </c>
    </row>
    <row r="35" spans="1:6" x14ac:dyDescent="0.3">
      <c r="A35" s="37">
        <v>41438</v>
      </c>
      <c r="B35" s="38" t="s">
        <v>180</v>
      </c>
      <c r="C35" s="39">
        <v>22</v>
      </c>
      <c r="D35" s="40">
        <v>263.34000000000003</v>
      </c>
      <c r="E35" s="38" t="s">
        <v>181</v>
      </c>
      <c r="F35" s="41" t="s">
        <v>187</v>
      </c>
    </row>
    <row r="36" spans="1:6" x14ac:dyDescent="0.3">
      <c r="A36" s="37">
        <v>41439</v>
      </c>
      <c r="B36" s="38" t="s">
        <v>180</v>
      </c>
      <c r="C36" s="39">
        <v>30</v>
      </c>
      <c r="D36" s="40">
        <v>311.09999999999997</v>
      </c>
      <c r="E36" s="38" t="s">
        <v>184</v>
      </c>
      <c r="F36" s="41" t="s">
        <v>185</v>
      </c>
    </row>
    <row r="37" spans="1:6" x14ac:dyDescent="0.3">
      <c r="A37" s="37">
        <v>41440</v>
      </c>
      <c r="B37" s="38" t="s">
        <v>180</v>
      </c>
      <c r="C37" s="39">
        <v>15</v>
      </c>
      <c r="D37" s="40">
        <v>155.54999999999998</v>
      </c>
      <c r="E37" s="38" t="s">
        <v>184</v>
      </c>
      <c r="F37" s="41" t="s">
        <v>185</v>
      </c>
    </row>
    <row r="38" spans="1:6" x14ac:dyDescent="0.3">
      <c r="A38" s="37">
        <v>41441</v>
      </c>
      <c r="B38" s="38" t="s">
        <v>180</v>
      </c>
      <c r="C38" s="39">
        <v>20</v>
      </c>
      <c r="D38" s="40">
        <v>207.39999999999998</v>
      </c>
      <c r="E38" s="38" t="s">
        <v>184</v>
      </c>
      <c r="F38" s="41" t="s">
        <v>185</v>
      </c>
    </row>
    <row r="39" spans="1:6" x14ac:dyDescent="0.3">
      <c r="A39" s="37">
        <v>41442</v>
      </c>
      <c r="B39" s="38" t="s">
        <v>180</v>
      </c>
      <c r="C39" s="39">
        <v>74</v>
      </c>
      <c r="D39" s="40">
        <v>767.38</v>
      </c>
      <c r="E39" s="38" t="s">
        <v>184</v>
      </c>
      <c r="F39" s="41" t="s">
        <v>182</v>
      </c>
    </row>
    <row r="40" spans="1:6" x14ac:dyDescent="0.3">
      <c r="A40" s="37">
        <v>41432</v>
      </c>
      <c r="B40" s="38" t="s">
        <v>180</v>
      </c>
      <c r="C40" s="39">
        <v>102</v>
      </c>
      <c r="D40" s="40">
        <v>1057.74</v>
      </c>
      <c r="E40" s="38" t="s">
        <v>184</v>
      </c>
      <c r="F40" s="41" t="s">
        <v>187</v>
      </c>
    </row>
    <row r="41" spans="1:6" x14ac:dyDescent="0.3">
      <c r="A41" s="37">
        <v>41433</v>
      </c>
      <c r="B41" s="38" t="s">
        <v>183</v>
      </c>
      <c r="C41" s="39">
        <v>22</v>
      </c>
      <c r="D41" s="40">
        <v>329.34000000000003</v>
      </c>
      <c r="E41" s="38" t="s">
        <v>181</v>
      </c>
      <c r="F41" s="41" t="s">
        <v>185</v>
      </c>
    </row>
    <row r="42" spans="1:6" x14ac:dyDescent="0.3">
      <c r="A42" s="37">
        <v>41434</v>
      </c>
      <c r="B42" s="38" t="s">
        <v>183</v>
      </c>
      <c r="C42" s="39">
        <v>11</v>
      </c>
      <c r="D42" s="40">
        <v>164.67000000000002</v>
      </c>
      <c r="E42" s="38" t="s">
        <v>181</v>
      </c>
      <c r="F42" s="41" t="s">
        <v>185</v>
      </c>
    </row>
    <row r="43" spans="1:6" x14ac:dyDescent="0.3">
      <c r="A43" s="37">
        <v>41437</v>
      </c>
      <c r="B43" s="38" t="s">
        <v>183</v>
      </c>
      <c r="C43" s="39">
        <v>33</v>
      </c>
      <c r="D43" s="40">
        <v>494.01000000000005</v>
      </c>
      <c r="E43" s="38" t="s">
        <v>181</v>
      </c>
      <c r="F43" s="41" t="s">
        <v>185</v>
      </c>
    </row>
    <row r="44" spans="1:6" x14ac:dyDescent="0.3">
      <c r="A44" s="37">
        <v>41438</v>
      </c>
      <c r="B44" s="38" t="s">
        <v>183</v>
      </c>
      <c r="C44" s="39">
        <v>33</v>
      </c>
      <c r="D44" s="40">
        <v>494.01000000000005</v>
      </c>
      <c r="E44" s="38" t="s">
        <v>181</v>
      </c>
      <c r="F44" s="41" t="s">
        <v>185</v>
      </c>
    </row>
    <row r="45" spans="1:6" x14ac:dyDescent="0.3">
      <c r="A45" s="37">
        <v>41439</v>
      </c>
      <c r="B45" s="38" t="s">
        <v>183</v>
      </c>
      <c r="C45" s="39">
        <v>25</v>
      </c>
      <c r="D45" s="40">
        <v>374.25</v>
      </c>
      <c r="E45" s="38" t="s">
        <v>184</v>
      </c>
      <c r="F45" s="41" t="s">
        <v>185</v>
      </c>
    </row>
    <row r="46" spans="1:6" x14ac:dyDescent="0.3">
      <c r="A46" s="37">
        <v>41440</v>
      </c>
      <c r="B46" s="38" t="s">
        <v>183</v>
      </c>
      <c r="C46" s="39">
        <v>30</v>
      </c>
      <c r="D46" s="40">
        <v>449.1</v>
      </c>
      <c r="E46" s="38" t="s">
        <v>184</v>
      </c>
      <c r="F46" s="41" t="s">
        <v>185</v>
      </c>
    </row>
    <row r="47" spans="1:6" x14ac:dyDescent="0.3">
      <c r="A47" s="37">
        <v>41441</v>
      </c>
      <c r="B47" s="38" t="s">
        <v>183</v>
      </c>
      <c r="C47" s="39">
        <v>30</v>
      </c>
      <c r="D47" s="40">
        <v>449.1</v>
      </c>
      <c r="E47" s="38" t="s">
        <v>184</v>
      </c>
      <c r="F47" s="41" t="s">
        <v>185</v>
      </c>
    </row>
    <row r="48" spans="1:6" x14ac:dyDescent="0.3">
      <c r="A48" s="37">
        <v>41441</v>
      </c>
      <c r="B48" s="38" t="s">
        <v>183</v>
      </c>
      <c r="C48" s="39">
        <v>25</v>
      </c>
      <c r="D48" s="40">
        <v>374.25</v>
      </c>
      <c r="E48" s="38" t="s">
        <v>184</v>
      </c>
      <c r="F48" s="41" t="s">
        <v>185</v>
      </c>
    </row>
    <row r="49" spans="1:6" x14ac:dyDescent="0.3">
      <c r="A49" s="37">
        <v>41442</v>
      </c>
      <c r="B49" s="38" t="s">
        <v>183</v>
      </c>
      <c r="C49" s="39">
        <v>15</v>
      </c>
      <c r="D49" s="40">
        <v>224.55</v>
      </c>
      <c r="E49" s="38" t="s">
        <v>184</v>
      </c>
      <c r="F49" s="41" t="s">
        <v>185</v>
      </c>
    </row>
    <row r="50" spans="1:6" x14ac:dyDescent="0.3">
      <c r="A50" s="37">
        <v>41445</v>
      </c>
      <c r="B50" s="38" t="s">
        <v>183</v>
      </c>
      <c r="C50" s="39">
        <v>99</v>
      </c>
      <c r="D50" s="40">
        <v>1482.03</v>
      </c>
      <c r="E50" s="38" t="s">
        <v>181</v>
      </c>
      <c r="F50" s="41" t="s">
        <v>182</v>
      </c>
    </row>
    <row r="51" spans="1:6" x14ac:dyDescent="0.3">
      <c r="A51" s="37">
        <v>41446</v>
      </c>
      <c r="B51" s="38" t="s">
        <v>183</v>
      </c>
      <c r="C51" s="39">
        <v>132</v>
      </c>
      <c r="D51" s="40">
        <v>1976.0400000000002</v>
      </c>
      <c r="E51" s="38" t="s">
        <v>181</v>
      </c>
      <c r="F51" s="41" t="s">
        <v>187</v>
      </c>
    </row>
    <row r="52" spans="1:6" x14ac:dyDescent="0.3">
      <c r="A52" s="37">
        <v>41447</v>
      </c>
      <c r="B52" s="38" t="s">
        <v>183</v>
      </c>
      <c r="C52" s="39">
        <v>15</v>
      </c>
      <c r="D52" s="40">
        <v>194.55</v>
      </c>
      <c r="E52" s="38" t="s">
        <v>184</v>
      </c>
      <c r="F52" s="41" t="s">
        <v>185</v>
      </c>
    </row>
    <row r="53" spans="1:6" x14ac:dyDescent="0.3">
      <c r="A53" s="37">
        <v>41448</v>
      </c>
      <c r="B53" s="38" t="s">
        <v>183</v>
      </c>
      <c r="C53" s="39">
        <v>69</v>
      </c>
      <c r="D53" s="40">
        <v>894.93000000000006</v>
      </c>
      <c r="E53" s="38" t="s">
        <v>184</v>
      </c>
      <c r="F53" s="41" t="s">
        <v>182</v>
      </c>
    </row>
    <row r="54" spans="1:6" x14ac:dyDescent="0.3">
      <c r="A54" s="37">
        <v>41449</v>
      </c>
      <c r="B54" s="38" t="s">
        <v>183</v>
      </c>
      <c r="C54" s="39">
        <v>120</v>
      </c>
      <c r="D54" s="40">
        <v>1556.4</v>
      </c>
      <c r="E54" s="38" t="s">
        <v>184</v>
      </c>
      <c r="F54" s="41" t="s">
        <v>187</v>
      </c>
    </row>
    <row r="55" spans="1:6" x14ac:dyDescent="0.3">
      <c r="A55" s="37">
        <v>41432</v>
      </c>
      <c r="B55" s="38" t="s">
        <v>186</v>
      </c>
      <c r="C55" s="39">
        <v>55</v>
      </c>
      <c r="D55" s="40">
        <v>427.34999999999997</v>
      </c>
      <c r="E55" s="38" t="s">
        <v>181</v>
      </c>
      <c r="F55" s="41" t="s">
        <v>185</v>
      </c>
    </row>
    <row r="56" spans="1:6" x14ac:dyDescent="0.3">
      <c r="A56" s="37">
        <v>41433</v>
      </c>
      <c r="B56" s="38" t="s">
        <v>186</v>
      </c>
      <c r="C56" s="39">
        <v>44</v>
      </c>
      <c r="D56" s="40">
        <v>341.88</v>
      </c>
      <c r="E56" s="38" t="s">
        <v>181</v>
      </c>
      <c r="F56" s="41" t="s">
        <v>185</v>
      </c>
    </row>
    <row r="57" spans="1:6" x14ac:dyDescent="0.3">
      <c r="A57" s="37">
        <v>41434</v>
      </c>
      <c r="B57" s="38" t="s">
        <v>186</v>
      </c>
      <c r="C57" s="39">
        <v>55</v>
      </c>
      <c r="D57" s="40">
        <v>427.34999999999997</v>
      </c>
      <c r="E57" s="38" t="s">
        <v>181</v>
      </c>
      <c r="F57" s="41" t="s">
        <v>185</v>
      </c>
    </row>
    <row r="58" spans="1:6" x14ac:dyDescent="0.3">
      <c r="A58" s="37">
        <v>41437</v>
      </c>
      <c r="B58" s="38" t="s">
        <v>186</v>
      </c>
      <c r="C58" s="39">
        <v>66</v>
      </c>
      <c r="D58" s="40">
        <v>512.81999999999994</v>
      </c>
      <c r="E58" s="38" t="s">
        <v>181</v>
      </c>
      <c r="F58" s="41" t="s">
        <v>185</v>
      </c>
    </row>
    <row r="59" spans="1:6" x14ac:dyDescent="0.3">
      <c r="A59" s="37">
        <v>41438</v>
      </c>
      <c r="B59" s="38" t="s">
        <v>186</v>
      </c>
      <c r="C59" s="39">
        <v>50</v>
      </c>
      <c r="D59" s="40">
        <v>336.5</v>
      </c>
      <c r="E59" s="38" t="s">
        <v>184</v>
      </c>
      <c r="F59" s="41" t="s">
        <v>185</v>
      </c>
    </row>
    <row r="60" spans="1:6" x14ac:dyDescent="0.3">
      <c r="A60" s="37">
        <v>41439</v>
      </c>
      <c r="B60" s="38" t="s">
        <v>186</v>
      </c>
      <c r="C60" s="39">
        <v>45</v>
      </c>
      <c r="D60" s="40">
        <v>302.85000000000002</v>
      </c>
      <c r="E60" s="38" t="s">
        <v>184</v>
      </c>
      <c r="F60" s="41" t="s">
        <v>185</v>
      </c>
    </row>
    <row r="61" spans="1:6" x14ac:dyDescent="0.3">
      <c r="A61" s="37">
        <v>41440</v>
      </c>
      <c r="B61" s="38" t="s">
        <v>186</v>
      </c>
      <c r="C61" s="39">
        <v>75</v>
      </c>
      <c r="D61" s="40">
        <v>504.75000000000006</v>
      </c>
      <c r="E61" s="38" t="s">
        <v>184</v>
      </c>
      <c r="F61" s="41" t="s">
        <v>185</v>
      </c>
    </row>
    <row r="62" spans="1:6" x14ac:dyDescent="0.3">
      <c r="A62" s="37">
        <v>41441</v>
      </c>
      <c r="B62" s="38" t="s">
        <v>186</v>
      </c>
      <c r="C62" s="39">
        <v>50</v>
      </c>
      <c r="D62" s="40">
        <v>336.5</v>
      </c>
      <c r="E62" s="38" t="s">
        <v>184</v>
      </c>
      <c r="F62" s="41" t="s">
        <v>185</v>
      </c>
    </row>
    <row r="63" spans="1:6" x14ac:dyDescent="0.3">
      <c r="A63" s="37">
        <v>41450</v>
      </c>
      <c r="B63" s="38" t="s">
        <v>186</v>
      </c>
      <c r="C63" s="39">
        <v>77</v>
      </c>
      <c r="D63" s="40">
        <v>598.29</v>
      </c>
      <c r="E63" s="38" t="s">
        <v>181</v>
      </c>
      <c r="F63" s="41" t="s">
        <v>185</v>
      </c>
    </row>
    <row r="64" spans="1:6" x14ac:dyDescent="0.3">
      <c r="A64" s="37">
        <v>41451</v>
      </c>
      <c r="B64" s="38" t="s">
        <v>186</v>
      </c>
      <c r="C64" s="39">
        <v>165</v>
      </c>
      <c r="D64" s="40">
        <v>1282.05</v>
      </c>
      <c r="E64" s="38" t="s">
        <v>181</v>
      </c>
      <c r="F64" s="41" t="s">
        <v>182</v>
      </c>
    </row>
    <row r="65" spans="1:6" x14ac:dyDescent="0.3">
      <c r="A65" s="37">
        <v>41442</v>
      </c>
      <c r="B65" s="38" t="s">
        <v>186</v>
      </c>
      <c r="C65" s="39">
        <v>187</v>
      </c>
      <c r="D65" s="40">
        <v>1452.99</v>
      </c>
      <c r="E65" s="38" t="s">
        <v>181</v>
      </c>
      <c r="F65" s="41" t="s">
        <v>187</v>
      </c>
    </row>
    <row r="66" spans="1:6" x14ac:dyDescent="0.3">
      <c r="A66" s="37">
        <v>41443</v>
      </c>
      <c r="B66" s="38" t="s">
        <v>186</v>
      </c>
      <c r="C66" s="39">
        <v>68</v>
      </c>
      <c r="D66" s="40">
        <v>457.64000000000004</v>
      </c>
      <c r="E66" s="38" t="s">
        <v>184</v>
      </c>
      <c r="F66" s="41" t="s">
        <v>185</v>
      </c>
    </row>
    <row r="67" spans="1:6" x14ac:dyDescent="0.3">
      <c r="A67" s="37">
        <v>41444</v>
      </c>
      <c r="B67" s="38" t="s">
        <v>186</v>
      </c>
      <c r="C67" s="39">
        <v>122</v>
      </c>
      <c r="D67" s="40">
        <v>821.06000000000006</v>
      </c>
      <c r="E67" s="38" t="s">
        <v>184</v>
      </c>
      <c r="F67" s="41" t="s">
        <v>182</v>
      </c>
    </row>
    <row r="68" spans="1:6" x14ac:dyDescent="0.3">
      <c r="A68" s="37">
        <v>41445</v>
      </c>
      <c r="B68" s="38" t="s">
        <v>186</v>
      </c>
      <c r="C68" s="39">
        <v>175</v>
      </c>
      <c r="D68" s="40">
        <v>1177.75</v>
      </c>
      <c r="E68" s="38" t="s">
        <v>184</v>
      </c>
      <c r="F68" s="41" t="s">
        <v>187</v>
      </c>
    </row>
    <row r="69" spans="1:6" x14ac:dyDescent="0.3">
      <c r="A69" s="37">
        <v>41432</v>
      </c>
      <c r="B69" s="38" t="s">
        <v>188</v>
      </c>
      <c r="C69" s="39">
        <v>25</v>
      </c>
      <c r="D69" s="40">
        <v>168.25</v>
      </c>
      <c r="E69" s="38" t="s">
        <v>184</v>
      </c>
      <c r="F69" s="41" t="s">
        <v>187</v>
      </c>
    </row>
    <row r="70" spans="1:6" x14ac:dyDescent="0.3">
      <c r="A70" s="37">
        <v>41433</v>
      </c>
      <c r="B70" s="38" t="s">
        <v>188</v>
      </c>
      <c r="C70" s="39">
        <v>30</v>
      </c>
      <c r="D70" s="40">
        <v>201.9</v>
      </c>
      <c r="E70" s="38" t="s">
        <v>184</v>
      </c>
      <c r="F70" s="41" t="s">
        <v>187</v>
      </c>
    </row>
    <row r="71" spans="1:6" x14ac:dyDescent="0.3">
      <c r="A71" s="37">
        <v>41434</v>
      </c>
      <c r="B71" s="38" t="s">
        <v>188</v>
      </c>
      <c r="C71" s="39">
        <v>15</v>
      </c>
      <c r="D71" s="40">
        <v>100.95</v>
      </c>
      <c r="E71" s="38" t="s">
        <v>184</v>
      </c>
      <c r="F71" s="41" t="s">
        <v>187</v>
      </c>
    </row>
    <row r="72" spans="1:6" x14ac:dyDescent="0.3">
      <c r="A72" s="37">
        <v>41437</v>
      </c>
      <c r="B72" s="38" t="s">
        <v>188</v>
      </c>
      <c r="C72" s="39">
        <v>20</v>
      </c>
      <c r="D72" s="40">
        <v>134.60000000000002</v>
      </c>
      <c r="E72" s="38" t="s">
        <v>184</v>
      </c>
      <c r="F72" s="41" t="s">
        <v>187</v>
      </c>
    </row>
    <row r="73" spans="1:6" x14ac:dyDescent="0.3">
      <c r="A73" s="37">
        <v>41438</v>
      </c>
      <c r="B73" s="38" t="s">
        <v>188</v>
      </c>
      <c r="C73" s="39">
        <v>11</v>
      </c>
      <c r="D73" s="40">
        <v>85.47</v>
      </c>
      <c r="E73" s="38" t="s">
        <v>181</v>
      </c>
      <c r="F73" s="41" t="s">
        <v>185</v>
      </c>
    </row>
    <row r="74" spans="1:6" x14ac:dyDescent="0.3">
      <c r="A74" s="37">
        <v>41439</v>
      </c>
      <c r="B74" s="38" t="s">
        <v>188</v>
      </c>
      <c r="C74" s="39">
        <v>22</v>
      </c>
      <c r="D74" s="40">
        <v>170.94</v>
      </c>
      <c r="E74" s="38" t="s">
        <v>181</v>
      </c>
      <c r="F74" s="41" t="s">
        <v>185</v>
      </c>
    </row>
    <row r="75" spans="1:6" x14ac:dyDescent="0.3">
      <c r="A75" s="37">
        <v>41440</v>
      </c>
      <c r="B75" s="38" t="s">
        <v>188</v>
      </c>
      <c r="C75" s="39">
        <v>22</v>
      </c>
      <c r="D75" s="40">
        <v>170.94</v>
      </c>
      <c r="E75" s="38" t="s">
        <v>181</v>
      </c>
      <c r="F75" s="41" t="s">
        <v>185</v>
      </c>
    </row>
    <row r="76" spans="1:6" x14ac:dyDescent="0.3">
      <c r="A76" s="37">
        <v>41441</v>
      </c>
      <c r="B76" s="38" t="s">
        <v>188</v>
      </c>
      <c r="C76" s="39">
        <v>33</v>
      </c>
      <c r="D76" s="40">
        <v>256.40999999999997</v>
      </c>
      <c r="E76" s="38" t="s">
        <v>181</v>
      </c>
      <c r="F76" s="41" t="s">
        <v>185</v>
      </c>
    </row>
    <row r="77" spans="1:6" x14ac:dyDescent="0.3">
      <c r="A77" s="37">
        <v>41446</v>
      </c>
      <c r="B77" s="38" t="s">
        <v>188</v>
      </c>
      <c r="C77" s="39">
        <v>22</v>
      </c>
      <c r="D77" s="40">
        <v>170.94</v>
      </c>
      <c r="E77" s="38" t="s">
        <v>181</v>
      </c>
      <c r="F77" s="41" t="s">
        <v>185</v>
      </c>
    </row>
    <row r="78" spans="1:6" x14ac:dyDescent="0.3">
      <c r="A78" s="37">
        <v>41447</v>
      </c>
      <c r="B78" s="38" t="s">
        <v>188</v>
      </c>
      <c r="C78" s="39">
        <v>66</v>
      </c>
      <c r="D78" s="40">
        <v>512.81999999999994</v>
      </c>
      <c r="E78" s="38" t="s">
        <v>181</v>
      </c>
      <c r="F78" s="41" t="s">
        <v>182</v>
      </c>
    </row>
    <row r="79" spans="1:6" x14ac:dyDescent="0.3">
      <c r="A79" s="37">
        <v>41448</v>
      </c>
      <c r="B79" s="38" t="s">
        <v>188</v>
      </c>
      <c r="C79" s="39">
        <v>121</v>
      </c>
      <c r="D79" s="40">
        <v>940.17</v>
      </c>
      <c r="E79" s="38" t="s">
        <v>181</v>
      </c>
      <c r="F79" s="41" t="s">
        <v>187</v>
      </c>
    </row>
    <row r="80" spans="1:6" x14ac:dyDescent="0.3">
      <c r="A80" s="37">
        <v>41449</v>
      </c>
      <c r="B80" s="38" t="s">
        <v>188</v>
      </c>
      <c r="C80" s="39">
        <v>62</v>
      </c>
      <c r="D80" s="40">
        <v>417.26000000000005</v>
      </c>
      <c r="E80" s="38" t="s">
        <v>184</v>
      </c>
      <c r="F80" s="41" t="s">
        <v>185</v>
      </c>
    </row>
    <row r="81" spans="1:6" x14ac:dyDescent="0.3">
      <c r="A81" s="37">
        <v>41450</v>
      </c>
      <c r="B81" s="38" t="s">
        <v>188</v>
      </c>
      <c r="C81" s="39">
        <v>65</v>
      </c>
      <c r="D81" s="40">
        <v>437.45000000000005</v>
      </c>
      <c r="E81" s="38" t="s">
        <v>184</v>
      </c>
      <c r="F81" s="41" t="s">
        <v>182</v>
      </c>
    </row>
    <row r="82" spans="1:6" x14ac:dyDescent="0.3">
      <c r="A82" s="37">
        <v>41451</v>
      </c>
      <c r="B82" s="38" t="s">
        <v>188</v>
      </c>
      <c r="C82" s="39">
        <v>21</v>
      </c>
      <c r="D82" s="40">
        <v>141.33000000000001</v>
      </c>
      <c r="E82" s="38" t="s">
        <v>184</v>
      </c>
      <c r="F82" s="41" t="s">
        <v>187</v>
      </c>
    </row>
    <row r="83" spans="1:6" x14ac:dyDescent="0.3">
      <c r="A83" s="37">
        <v>41456</v>
      </c>
      <c r="B83" s="38" t="s">
        <v>180</v>
      </c>
      <c r="C83" s="39">
        <v>88</v>
      </c>
      <c r="D83" s="40">
        <v>1053.3600000000001</v>
      </c>
      <c r="E83" s="38" t="s">
        <v>181</v>
      </c>
      <c r="F83" s="41" t="s">
        <v>185</v>
      </c>
    </row>
    <row r="84" spans="1:6" x14ac:dyDescent="0.3">
      <c r="A84" s="37">
        <v>41457</v>
      </c>
      <c r="B84" s="38" t="s">
        <v>180</v>
      </c>
      <c r="C84" s="39">
        <v>44</v>
      </c>
      <c r="D84" s="40">
        <v>526.68000000000006</v>
      </c>
      <c r="E84" s="38" t="s">
        <v>181</v>
      </c>
      <c r="F84" s="41" t="s">
        <v>182</v>
      </c>
    </row>
    <row r="85" spans="1:6" x14ac:dyDescent="0.3">
      <c r="A85" s="37">
        <v>41458</v>
      </c>
      <c r="B85" s="38" t="s">
        <v>180</v>
      </c>
      <c r="C85" s="39">
        <v>77</v>
      </c>
      <c r="D85" s="40">
        <v>921.69</v>
      </c>
      <c r="E85" s="38" t="s">
        <v>181</v>
      </c>
      <c r="F85" s="41" t="s">
        <v>187</v>
      </c>
    </row>
    <row r="86" spans="1:6" x14ac:dyDescent="0.3">
      <c r="A86" s="37">
        <v>41459</v>
      </c>
      <c r="B86" s="38" t="s">
        <v>180</v>
      </c>
      <c r="C86" s="39">
        <v>102</v>
      </c>
      <c r="D86" s="40">
        <v>1057.74</v>
      </c>
      <c r="E86" s="38" t="s">
        <v>184</v>
      </c>
      <c r="F86" s="41" t="s">
        <v>185</v>
      </c>
    </row>
    <row r="87" spans="1:6" x14ac:dyDescent="0.3">
      <c r="A87" s="37">
        <v>41460</v>
      </c>
      <c r="B87" s="38" t="s">
        <v>180</v>
      </c>
      <c r="C87" s="39">
        <v>60</v>
      </c>
      <c r="D87" s="40">
        <v>622.19999999999993</v>
      </c>
      <c r="E87" s="38" t="s">
        <v>184</v>
      </c>
      <c r="F87" s="41" t="s">
        <v>182</v>
      </c>
    </row>
    <row r="88" spans="1:6" x14ac:dyDescent="0.3">
      <c r="A88" s="37">
        <v>41461</v>
      </c>
      <c r="B88" s="38" t="s">
        <v>180</v>
      </c>
      <c r="C88" s="39">
        <v>80</v>
      </c>
      <c r="D88" s="40">
        <v>829.59999999999991</v>
      </c>
      <c r="E88" s="38" t="s">
        <v>184</v>
      </c>
      <c r="F88" s="41" t="s">
        <v>187</v>
      </c>
    </row>
    <row r="89" spans="1:6" x14ac:dyDescent="0.3">
      <c r="A89" s="37">
        <v>41462</v>
      </c>
      <c r="B89" s="38" t="s">
        <v>183</v>
      </c>
      <c r="C89" s="39">
        <v>110</v>
      </c>
      <c r="D89" s="40">
        <v>1646.7</v>
      </c>
      <c r="E89" s="38" t="s">
        <v>181</v>
      </c>
      <c r="F89" s="41" t="s">
        <v>185</v>
      </c>
    </row>
    <row r="90" spans="1:6" x14ac:dyDescent="0.3">
      <c r="A90" s="37">
        <v>41463</v>
      </c>
      <c r="B90" s="38" t="s">
        <v>183</v>
      </c>
      <c r="C90" s="39">
        <v>77</v>
      </c>
      <c r="D90" s="40">
        <v>1152.69</v>
      </c>
      <c r="E90" s="38" t="s">
        <v>181</v>
      </c>
      <c r="F90" s="41" t="s">
        <v>182</v>
      </c>
    </row>
    <row r="91" spans="1:6" x14ac:dyDescent="0.3">
      <c r="A91" s="37">
        <v>41464</v>
      </c>
      <c r="B91" s="38" t="s">
        <v>183</v>
      </c>
      <c r="C91" s="39">
        <v>77</v>
      </c>
      <c r="D91" s="40">
        <v>1152.69</v>
      </c>
      <c r="E91" s="38" t="s">
        <v>181</v>
      </c>
      <c r="F91" s="41" t="s">
        <v>187</v>
      </c>
    </row>
    <row r="92" spans="1:6" x14ac:dyDescent="0.3">
      <c r="A92" s="37">
        <v>41465</v>
      </c>
      <c r="B92" s="38" t="s">
        <v>183</v>
      </c>
      <c r="C92" s="39">
        <v>124</v>
      </c>
      <c r="D92" s="40">
        <v>1608.28</v>
      </c>
      <c r="E92" s="38" t="s">
        <v>184</v>
      </c>
      <c r="F92" s="41" t="s">
        <v>185</v>
      </c>
    </row>
    <row r="93" spans="1:6" x14ac:dyDescent="0.3">
      <c r="A93" s="37">
        <v>41466</v>
      </c>
      <c r="B93" s="38" t="s">
        <v>183</v>
      </c>
      <c r="C93" s="39">
        <v>65</v>
      </c>
      <c r="D93" s="40">
        <v>843.05000000000007</v>
      </c>
      <c r="E93" s="38" t="s">
        <v>184</v>
      </c>
      <c r="F93" s="41" t="s">
        <v>182</v>
      </c>
    </row>
    <row r="94" spans="1:6" x14ac:dyDescent="0.3">
      <c r="A94" s="37">
        <v>41467</v>
      </c>
      <c r="B94" s="38" t="s">
        <v>183</v>
      </c>
      <c r="C94" s="39">
        <v>130</v>
      </c>
      <c r="D94" s="40">
        <v>1686.1000000000001</v>
      </c>
      <c r="E94" s="38" t="s">
        <v>184</v>
      </c>
      <c r="F94" s="41" t="s">
        <v>187</v>
      </c>
    </row>
    <row r="95" spans="1:6" x14ac:dyDescent="0.3">
      <c r="A95" s="37">
        <v>41468</v>
      </c>
      <c r="B95" s="38" t="s">
        <v>186</v>
      </c>
      <c r="C95" s="39">
        <v>275</v>
      </c>
      <c r="D95" s="40">
        <v>2136.75</v>
      </c>
      <c r="E95" s="38" t="s">
        <v>181</v>
      </c>
      <c r="F95" s="41" t="s">
        <v>185</v>
      </c>
    </row>
    <row r="96" spans="1:6" x14ac:dyDescent="0.3">
      <c r="A96" s="37">
        <v>41469</v>
      </c>
      <c r="B96" s="38" t="s">
        <v>186</v>
      </c>
      <c r="C96" s="39">
        <v>121</v>
      </c>
      <c r="D96" s="40">
        <v>940.17</v>
      </c>
      <c r="E96" s="38" t="s">
        <v>181</v>
      </c>
      <c r="F96" s="41" t="s">
        <v>182</v>
      </c>
    </row>
    <row r="97" spans="1:6" x14ac:dyDescent="0.3">
      <c r="A97" s="37">
        <v>41470</v>
      </c>
      <c r="B97" s="38" t="s">
        <v>186</v>
      </c>
      <c r="C97" s="39">
        <v>176</v>
      </c>
      <c r="D97" s="40">
        <v>1367.52</v>
      </c>
      <c r="E97" s="38" t="s">
        <v>181</v>
      </c>
      <c r="F97" s="41" t="s">
        <v>187</v>
      </c>
    </row>
    <row r="98" spans="1:6" x14ac:dyDescent="0.3">
      <c r="A98" s="37">
        <v>41471</v>
      </c>
      <c r="B98" s="38" t="s">
        <v>186</v>
      </c>
      <c r="C98" s="39">
        <v>274</v>
      </c>
      <c r="D98" s="40">
        <v>1844.0200000000002</v>
      </c>
      <c r="E98" s="38" t="s">
        <v>184</v>
      </c>
      <c r="F98" s="41" t="s">
        <v>185</v>
      </c>
    </row>
    <row r="99" spans="1:6" x14ac:dyDescent="0.3">
      <c r="A99" s="37">
        <v>41472</v>
      </c>
      <c r="B99" s="38" t="s">
        <v>186</v>
      </c>
      <c r="C99" s="39">
        <v>141</v>
      </c>
      <c r="D99" s="40">
        <v>948.93000000000006</v>
      </c>
      <c r="E99" s="38" t="s">
        <v>184</v>
      </c>
      <c r="F99" s="41" t="s">
        <v>182</v>
      </c>
    </row>
    <row r="100" spans="1:6" x14ac:dyDescent="0.3">
      <c r="A100" s="37">
        <v>41473</v>
      </c>
      <c r="B100" s="38" t="s">
        <v>186</v>
      </c>
      <c r="C100" s="39">
        <v>166</v>
      </c>
      <c r="D100" s="40">
        <v>1117.18</v>
      </c>
      <c r="E100" s="38" t="s">
        <v>184</v>
      </c>
      <c r="F100" s="41" t="s">
        <v>187</v>
      </c>
    </row>
    <row r="101" spans="1:6" x14ac:dyDescent="0.3">
      <c r="A101" s="37">
        <v>41474</v>
      </c>
      <c r="B101" s="38" t="s">
        <v>188</v>
      </c>
      <c r="C101" s="39">
        <v>99</v>
      </c>
      <c r="D101" s="40">
        <v>769.2299999999999</v>
      </c>
      <c r="E101" s="38" t="s">
        <v>181</v>
      </c>
      <c r="F101" s="41" t="s">
        <v>185</v>
      </c>
    </row>
    <row r="102" spans="1:6" x14ac:dyDescent="0.3">
      <c r="A102" s="37">
        <v>41475</v>
      </c>
      <c r="B102" s="38" t="s">
        <v>188</v>
      </c>
      <c r="C102" s="39">
        <v>55</v>
      </c>
      <c r="D102" s="40">
        <v>427.34999999999997</v>
      </c>
      <c r="E102" s="38" t="s">
        <v>181</v>
      </c>
      <c r="F102" s="41" t="s">
        <v>182</v>
      </c>
    </row>
    <row r="103" spans="1:6" x14ac:dyDescent="0.3">
      <c r="A103" s="37">
        <v>41476</v>
      </c>
      <c r="B103" s="38" t="s">
        <v>188</v>
      </c>
      <c r="C103" s="39">
        <v>132</v>
      </c>
      <c r="D103" s="40">
        <v>1025.6399999999999</v>
      </c>
      <c r="E103" s="38" t="s">
        <v>181</v>
      </c>
      <c r="F103" s="41" t="s">
        <v>187</v>
      </c>
    </row>
    <row r="104" spans="1:6" x14ac:dyDescent="0.3">
      <c r="A104" s="37">
        <v>41477</v>
      </c>
      <c r="B104" s="38" t="s">
        <v>188</v>
      </c>
      <c r="C104" s="39">
        <v>75</v>
      </c>
      <c r="D104" s="40">
        <v>504.75000000000006</v>
      </c>
      <c r="E104" s="38" t="s">
        <v>184</v>
      </c>
      <c r="F104" s="41" t="s">
        <v>185</v>
      </c>
    </row>
    <row r="105" spans="1:6" x14ac:dyDescent="0.3">
      <c r="A105" s="37">
        <v>41478</v>
      </c>
      <c r="B105" s="38" t="s">
        <v>188</v>
      </c>
      <c r="C105" s="39">
        <v>60</v>
      </c>
      <c r="D105" s="40">
        <v>403.8</v>
      </c>
      <c r="E105" s="38" t="s">
        <v>184</v>
      </c>
      <c r="F105" s="41" t="s">
        <v>182</v>
      </c>
    </row>
    <row r="106" spans="1:6" x14ac:dyDescent="0.3">
      <c r="A106" s="37">
        <v>41479</v>
      </c>
      <c r="B106" s="38" t="s">
        <v>188</v>
      </c>
      <c r="C106" s="39">
        <v>88</v>
      </c>
      <c r="D106" s="40">
        <v>592.24</v>
      </c>
      <c r="E106" s="38" t="s">
        <v>184</v>
      </c>
      <c r="F106" s="41" t="s">
        <v>187</v>
      </c>
    </row>
    <row r="107" spans="1:6" x14ac:dyDescent="0.3">
      <c r="A107" s="37">
        <v>41487</v>
      </c>
      <c r="B107" s="38" t="s">
        <v>180</v>
      </c>
      <c r="C107" s="39">
        <v>66</v>
      </c>
      <c r="D107" s="40">
        <v>790.0200000000001</v>
      </c>
      <c r="E107" s="38" t="s">
        <v>181</v>
      </c>
      <c r="F107" s="41" t="s">
        <v>185</v>
      </c>
    </row>
    <row r="108" spans="1:6" x14ac:dyDescent="0.3">
      <c r="A108" s="37">
        <v>41488</v>
      </c>
      <c r="B108" s="38" t="s">
        <v>180</v>
      </c>
      <c r="C108" s="39">
        <v>44</v>
      </c>
      <c r="D108" s="40">
        <v>526.68000000000006</v>
      </c>
      <c r="E108" s="38" t="s">
        <v>181</v>
      </c>
      <c r="F108" s="41" t="s">
        <v>182</v>
      </c>
    </row>
    <row r="109" spans="1:6" x14ac:dyDescent="0.3">
      <c r="A109" s="37">
        <v>41489</v>
      </c>
      <c r="B109" s="38" t="s">
        <v>180</v>
      </c>
      <c r="C109" s="39">
        <v>33</v>
      </c>
      <c r="D109" s="40">
        <v>395.01000000000005</v>
      </c>
      <c r="E109" s="38" t="s">
        <v>181</v>
      </c>
      <c r="F109" s="41" t="s">
        <v>187</v>
      </c>
    </row>
    <row r="110" spans="1:6" x14ac:dyDescent="0.3">
      <c r="A110" s="37">
        <v>41490</v>
      </c>
      <c r="B110" s="38" t="s">
        <v>180</v>
      </c>
      <c r="C110" s="39">
        <v>90</v>
      </c>
      <c r="D110" s="40">
        <v>933.3</v>
      </c>
      <c r="E110" s="38" t="s">
        <v>184</v>
      </c>
      <c r="F110" s="41" t="s">
        <v>185</v>
      </c>
    </row>
    <row r="111" spans="1:6" x14ac:dyDescent="0.3">
      <c r="A111" s="37">
        <v>41491</v>
      </c>
      <c r="B111" s="38" t="s">
        <v>180</v>
      </c>
      <c r="C111" s="39">
        <v>20</v>
      </c>
      <c r="D111" s="40">
        <v>207.39999999999998</v>
      </c>
      <c r="E111" s="38" t="s">
        <v>184</v>
      </c>
      <c r="F111" s="41" t="s">
        <v>182</v>
      </c>
    </row>
    <row r="112" spans="1:6" x14ac:dyDescent="0.3">
      <c r="A112" s="37">
        <v>41492</v>
      </c>
      <c r="B112" s="38" t="s">
        <v>180</v>
      </c>
      <c r="C112" s="39">
        <v>80</v>
      </c>
      <c r="D112" s="40">
        <v>829.59999999999991</v>
      </c>
      <c r="E112" s="38" t="s">
        <v>184</v>
      </c>
      <c r="F112" s="41" t="s">
        <v>187</v>
      </c>
    </row>
    <row r="113" spans="1:6" x14ac:dyDescent="0.3">
      <c r="A113" s="37">
        <v>41493</v>
      </c>
      <c r="B113" s="38" t="s">
        <v>183</v>
      </c>
      <c r="C113" s="39">
        <v>88</v>
      </c>
      <c r="D113" s="40">
        <v>1317.3600000000001</v>
      </c>
      <c r="E113" s="38" t="s">
        <v>181</v>
      </c>
      <c r="F113" s="41" t="s">
        <v>185</v>
      </c>
    </row>
    <row r="114" spans="1:6" x14ac:dyDescent="0.3">
      <c r="A114" s="37">
        <v>41494</v>
      </c>
      <c r="B114" s="38" t="s">
        <v>183</v>
      </c>
      <c r="C114" s="39">
        <v>44</v>
      </c>
      <c r="D114" s="40">
        <v>658.68000000000006</v>
      </c>
      <c r="E114" s="38" t="s">
        <v>181</v>
      </c>
      <c r="F114" s="41" t="s">
        <v>182</v>
      </c>
    </row>
    <row r="115" spans="1:6" x14ac:dyDescent="0.3">
      <c r="A115" s="37">
        <v>41495</v>
      </c>
      <c r="B115" s="38" t="s">
        <v>183</v>
      </c>
      <c r="C115" s="39">
        <v>33</v>
      </c>
      <c r="D115" s="40">
        <v>494.01000000000005</v>
      </c>
      <c r="E115" s="38" t="s">
        <v>181</v>
      </c>
      <c r="F115" s="41" t="s">
        <v>187</v>
      </c>
    </row>
    <row r="116" spans="1:6" x14ac:dyDescent="0.3">
      <c r="A116" s="37">
        <v>41496</v>
      </c>
      <c r="B116" s="38" t="s">
        <v>183</v>
      </c>
      <c r="C116" s="39">
        <v>87</v>
      </c>
      <c r="D116" s="40">
        <v>1128.3900000000001</v>
      </c>
      <c r="E116" s="38" t="s">
        <v>184</v>
      </c>
      <c r="F116" s="41" t="s">
        <v>185</v>
      </c>
    </row>
    <row r="117" spans="1:6" x14ac:dyDescent="0.3">
      <c r="A117" s="37">
        <v>41497</v>
      </c>
      <c r="B117" s="38" t="s">
        <v>183</v>
      </c>
      <c r="C117" s="39">
        <v>48</v>
      </c>
      <c r="D117" s="40">
        <v>622.56000000000006</v>
      </c>
      <c r="E117" s="38" t="s">
        <v>184</v>
      </c>
      <c r="F117" s="41" t="s">
        <v>182</v>
      </c>
    </row>
    <row r="118" spans="1:6" x14ac:dyDescent="0.3">
      <c r="A118" s="37">
        <v>41498</v>
      </c>
      <c r="B118" s="38" t="s">
        <v>183</v>
      </c>
      <c r="C118" s="39">
        <v>95</v>
      </c>
      <c r="D118" s="40">
        <v>1232.1500000000001</v>
      </c>
      <c r="E118" s="38" t="s">
        <v>184</v>
      </c>
      <c r="F118" s="41" t="s">
        <v>187</v>
      </c>
    </row>
    <row r="119" spans="1:6" x14ac:dyDescent="0.3">
      <c r="A119" s="37">
        <v>41499</v>
      </c>
      <c r="B119" s="38" t="s">
        <v>186</v>
      </c>
      <c r="C119" s="39">
        <v>187</v>
      </c>
      <c r="D119" s="40">
        <v>1452.99</v>
      </c>
      <c r="E119" s="38" t="s">
        <v>181</v>
      </c>
      <c r="F119" s="41" t="s">
        <v>185</v>
      </c>
    </row>
    <row r="120" spans="1:6" x14ac:dyDescent="0.3">
      <c r="A120" s="37">
        <v>41500</v>
      </c>
      <c r="B120" s="38" t="s">
        <v>186</v>
      </c>
      <c r="C120" s="39">
        <v>99</v>
      </c>
      <c r="D120" s="40">
        <v>769.2299999999999</v>
      </c>
      <c r="E120" s="38" t="s">
        <v>181</v>
      </c>
      <c r="F120" s="41" t="s">
        <v>182</v>
      </c>
    </row>
    <row r="121" spans="1:6" x14ac:dyDescent="0.3">
      <c r="A121" s="37">
        <v>41501</v>
      </c>
      <c r="B121" s="38" t="s">
        <v>186</v>
      </c>
      <c r="C121" s="39">
        <v>121</v>
      </c>
      <c r="D121" s="40">
        <v>940.17</v>
      </c>
      <c r="E121" s="38" t="s">
        <v>181</v>
      </c>
      <c r="F121" s="41" t="s">
        <v>187</v>
      </c>
    </row>
    <row r="122" spans="1:6" x14ac:dyDescent="0.3">
      <c r="A122" s="37">
        <v>41502</v>
      </c>
      <c r="B122" s="38" t="s">
        <v>186</v>
      </c>
      <c r="C122" s="39">
        <v>198</v>
      </c>
      <c r="D122" s="40">
        <v>1332.5400000000002</v>
      </c>
      <c r="E122" s="38" t="s">
        <v>184</v>
      </c>
      <c r="F122" s="41" t="s">
        <v>185</v>
      </c>
    </row>
    <row r="123" spans="1:6" x14ac:dyDescent="0.3">
      <c r="A123" s="37">
        <v>41503</v>
      </c>
      <c r="B123" s="38" t="s">
        <v>186</v>
      </c>
      <c r="C123" s="39">
        <v>104</v>
      </c>
      <c r="D123" s="40">
        <v>699.92000000000007</v>
      </c>
      <c r="E123" s="38" t="s">
        <v>184</v>
      </c>
      <c r="F123" s="41" t="s">
        <v>182</v>
      </c>
    </row>
    <row r="124" spans="1:6" x14ac:dyDescent="0.3">
      <c r="A124" s="37">
        <v>41504</v>
      </c>
      <c r="B124" s="38" t="s">
        <v>186</v>
      </c>
      <c r="C124" s="39">
        <v>144</v>
      </c>
      <c r="D124" s="40">
        <v>969.12000000000012</v>
      </c>
      <c r="E124" s="38" t="s">
        <v>184</v>
      </c>
      <c r="F124" s="41" t="s">
        <v>187</v>
      </c>
    </row>
    <row r="125" spans="1:6" x14ac:dyDescent="0.3">
      <c r="A125" s="37">
        <v>41505</v>
      </c>
      <c r="B125" s="38" t="s">
        <v>188</v>
      </c>
      <c r="C125" s="39">
        <v>77</v>
      </c>
      <c r="D125" s="40">
        <v>598.29</v>
      </c>
      <c r="E125" s="38" t="s">
        <v>181</v>
      </c>
      <c r="F125" s="41" t="s">
        <v>185</v>
      </c>
    </row>
    <row r="126" spans="1:6" x14ac:dyDescent="0.3">
      <c r="A126" s="37">
        <v>41506</v>
      </c>
      <c r="B126" s="38" t="s">
        <v>188</v>
      </c>
      <c r="C126" s="39">
        <v>33</v>
      </c>
      <c r="D126" s="40">
        <v>256.40999999999997</v>
      </c>
      <c r="E126" s="38" t="s">
        <v>181</v>
      </c>
      <c r="F126" s="41" t="s">
        <v>182</v>
      </c>
    </row>
    <row r="127" spans="1:6" x14ac:dyDescent="0.3">
      <c r="A127" s="37">
        <v>41507</v>
      </c>
      <c r="B127" s="38" t="s">
        <v>188</v>
      </c>
      <c r="C127" s="39">
        <v>44</v>
      </c>
      <c r="D127" s="40">
        <v>341.88</v>
      </c>
      <c r="E127" s="38" t="s">
        <v>181</v>
      </c>
      <c r="F127" s="41" t="s">
        <v>187</v>
      </c>
    </row>
    <row r="128" spans="1:6" x14ac:dyDescent="0.3">
      <c r="A128" s="37">
        <v>41508</v>
      </c>
      <c r="B128" s="38" t="s">
        <v>188</v>
      </c>
      <c r="C128" s="39">
        <v>57</v>
      </c>
      <c r="D128" s="40">
        <v>383.61</v>
      </c>
      <c r="E128" s="38" t="s">
        <v>184</v>
      </c>
      <c r="F128" s="41" t="s">
        <v>185</v>
      </c>
    </row>
    <row r="129" spans="1:6" x14ac:dyDescent="0.3">
      <c r="A129" s="37">
        <v>41509</v>
      </c>
      <c r="B129" s="38" t="s">
        <v>188</v>
      </c>
      <c r="C129" s="39">
        <v>38</v>
      </c>
      <c r="D129" s="40">
        <v>255.74</v>
      </c>
      <c r="E129" s="38" t="s">
        <v>184</v>
      </c>
      <c r="F129" s="41" t="s">
        <v>182</v>
      </c>
    </row>
    <row r="130" spans="1:6" x14ac:dyDescent="0.3">
      <c r="A130" s="37">
        <v>41510</v>
      </c>
      <c r="B130" s="38" t="s">
        <v>188</v>
      </c>
      <c r="C130" s="39">
        <v>66</v>
      </c>
      <c r="D130" s="40">
        <v>444.18</v>
      </c>
      <c r="E130" s="38" t="s">
        <v>184</v>
      </c>
      <c r="F130" s="41" t="s">
        <v>187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High, Low, Close Chart</vt:lpstr>
      <vt:lpstr>2016-2017 Budget</vt:lpstr>
      <vt:lpstr>Products By Category</vt:lpstr>
      <vt:lpstr>Amortization Schedule</vt:lpstr>
      <vt:lpstr>Company Meeting</vt:lpstr>
      <vt:lpstr>2016-2017 Budget (2)</vt:lpstr>
      <vt:lpstr>Summer Sales Promotion</vt:lpstr>
      <vt:lpstr>OriginalRate</vt:lpstr>
      <vt:lpstr>OriginalTerm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2019-07-25T19:29:51Z</dcterms:created>
  <dcterms:modified xsi:type="dcterms:W3CDTF">2019-07-25T19:43:45Z</dcterms:modified>
</cp:coreProperties>
</file>